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44" documentId="120_S{2AC9BD13-BADA-5192-A53E-5A8FF88502F6}" xr6:coauthVersionLast="47" xr6:coauthVersionMax="47" xr10:uidLastSave="{22A8F37E-12AB-4954-9FFA-34FA23A2CC5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<sst xmlns="http://schemas.openxmlformats.org/spreadsheetml/2006/main" count="180301" uniqueCount="39134">
  <si>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</si>
  <si>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</si>
  <si>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</si>
  <si>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</si>
  <si>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</si>
  <si>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</si>
  <si>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</si>
  <si>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</si>
  <si>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</si>
  <si>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</si>
  <si>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</si>
  <si>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</si>
  <si>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</si>
  <si>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</si>
  <si>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</si>
  <si>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</si>
  <si>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</si>
  <si>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</si>
  <si>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</si>
  <si>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</si>
  <si>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</si>
  <si>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</si>
  <si>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</si>
  <si>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</si>
  <si>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</si>
  <si>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</si>
  <si>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</si>
  <si>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</si>
  <si>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</si>
  <si>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</si>
  <si>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</si>
  <si>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</si>
  <si>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</si>
  <si>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</si>
  <si>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</si>
  <si>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</si>
  <si>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</si>
  <si>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</si>
  <si>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</si>
  <si>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</si>
  <si>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</si>
  <si>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</si>
  <si>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</si>
  <si>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</si>
  <si>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</si>
  <si>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</si>
  <si>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</si>
  <si>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</si>
  <si>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</si>
  <si>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</si>
  <si>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</si>
  <si>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</si>
  <si>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</si>
  <si>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</si>
  <si>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</si>
  <si>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</si>
  <si>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</si>
  <si>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</si>
  <si>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</si>
  <si>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</si>
  <si>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</si>
  <si>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</si>
  <si>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</si>
  <si>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</si>
  <si>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</si>
  <si>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</si>
  <si>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</si>
  <si>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</si>
  <si>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</si>
  <si>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</si>
  <si>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</si>
  <si>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</si>
  <si>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</si>
  <si>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</si>
  <si>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</si>
  <si>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</si>
  <si>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</si>
  <si>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</si>
  <si>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</si>
  <si>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</si>
  <si>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</si>
  <si>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</si>
  <si>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</si>
  <si>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</si>
  <si>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</si>
  <si>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</si>
  <si>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</si>
  <si>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</si>
  <si>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</si>
  <si>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</si>
  <si>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</si>
  <si>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</si>
  <si>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</si>
  <si>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</si>
  <si>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</si>
  <si>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</si>
  <si>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</si>
  <si>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</si>
  <si>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</si>
  <si>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</si>
  <si>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</si>
  <si>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</si>
  <si>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</si>
  <si>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</si>
  <si>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</si>
  <si>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</si>
  <si>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</si>
  <si>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</si>
  <si>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</si>
  <si>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</si>
  <si>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</si>
  <si>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</si>
  <si>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</si>
  <si>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</si>
  <si>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</si>
  <si>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</si>
  <si>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</si>
  <si>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</si>
  <si>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</si>
  <si>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</si>
  <si>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</si>
  <si>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</si>
  <si>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</si>
  <si>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</si>
  <si>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</si>
  <si>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</si>
  <si>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</si>
  <si>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</si>
  <si>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</si>
  <si>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</si>
  <si>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</si>
  <si>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</si>
  <si>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</si>
  <si>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</si>
  <si>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</si>
  <si>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</si>
  <si>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</si>
  <si>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</si>
  <si>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</si>
  <si>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</si>
  <si>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</si>
  <si>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</si>
  <si>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</si>
  <si>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</si>
  <si>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</si>
  <si>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</si>
  <si>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</si>
  <si>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</si>
  <si>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</si>
  <si>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</si>
  <si>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</si>
  <si>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</si>
  <si>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</si>
  <si>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</si>
  <si>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</si>
  <si>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</si>
  <si>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</si>
  <si>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</si>
  <si>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</si>
  <si>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</si>
  <si>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</si>
  <si>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</si>
  <si>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</si>
  <si>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</si>
  <si>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</si>
  <si>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</si>
  <si>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</si>
  <si>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</si>
  <si>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</si>
  <si>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</si>
  <si>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</si>
  <si>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</si>
  <si>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</si>
  <si>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</si>
  <si>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</si>
  <si>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</si>
  <si>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</si>
  <si>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</si>
  <si>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</si>
  <si>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</si>
  <si>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</si>
  <si>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</si>
  <si>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</si>
  <si>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</si>
  <si>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</si>
  <si>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</si>
  <si>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</si>
  <si>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</si>
  <si>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</si>
  <si>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</si>
  <si>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</si>
  <si>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</si>
  <si>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</si>
  <si>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</si>
  <si>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</si>
  <si>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</si>
  <si>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</si>
  <si>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</si>
  <si>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</si>
  <si>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</si>
  <si>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</si>
  <si>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</si>
  <si>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</si>
  <si>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</si>
  <si>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</si>
  <si>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</si>
  <si>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</si>
  <si>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</si>
  <si>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</si>
  <si>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</si>
  <si>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</si>
  <si>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</si>
  <si>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</si>
  <si>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</si>
  <si>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</si>
  <si>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</si>
  <si>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</si>
  <si>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</si>
  <si>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</si>
  <si>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</si>
  <si>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</si>
  <si>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</si>
  <si>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</si>
  <si>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</si>
  <si>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</si>
  <si>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</si>
  <si>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</si>
  <si>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</si>
  <si>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</si>
  <si>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</si>
  <si>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</si>
  <si>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</si>
  <si>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</si>
  <si>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</si>
  <si>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</si>
  <si>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</si>
  <si>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</si>
  <si>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</si>
  <si>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</si>
  <si>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</si>
  <si>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</si>
  <si>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</si>
  <si>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</si>
  <si>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</si>
  <si>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</si>
  <si>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</si>
  <si>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</si>
  <si>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</si>
  <si>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</si>
  <si>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</si>
  <si>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</si>
  <si>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</si>
  <si>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</si>
  <si>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</si>
  <si>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</si>
  <si>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</si>
  <si>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</si>
  <si>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</si>
  <si>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</si>
  <si>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</si>
  <si>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</si>
  <si>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</si>
  <si>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</si>
  <si>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</si>
  <si>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</si>
  <si>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</si>
  <si>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</si>
  <si>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</si>
  <si>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</si>
  <si>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</si>
  <si>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</si>
  <si>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</si>
  <si>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</si>
  <si>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</si>
  <si>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</si>
  <si>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</si>
  <si>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</si>
  <si>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</si>
  <si>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</si>
  <si>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</si>
  <si>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</si>
  <si>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</si>
  <si>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</si>
  <si>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</si>
  <si>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</si>
  <si>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</si>
  <si>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</si>
  <si>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</si>
  <si>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</si>
  <si>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</si>
  <si>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</si>
  <si>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</si>
  <si>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</si>
  <si>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</si>
  <si>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</si>
  <si>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</si>
  <si>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</si>
  <si>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</si>
  <si>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</si>
  <si>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</si>
  <si>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</si>
  <si>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</si>
  <si>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</si>
  <si>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</si>
  <si>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</si>
  <si>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</si>
  <si>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</si>
  <si>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</si>
  <si>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</si>
  <si>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</si>
  <si>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</si>
  <si>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</si>
  <si>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</si>
  <si>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</si>
  <si>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</si>
  <si>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</si>
  <si>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</si>
  <si>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</si>
  <si>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</si>
  <si>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</si>
  <si>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</si>
  <si>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</si>
  <si>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</si>
  <si>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</si>
  <si>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</si>
  <si>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</si>
  <si>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</si>
  <si>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</si>
  <si>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</si>
  <si>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</si>
  <si>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</si>
  <si>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</si>
  <si>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</si>
  <si>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</si>
  <si>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</si>
  <si>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</si>
  <si>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</si>
  <si>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</si>
  <si>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</si>
  <si>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</si>
  <si>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</si>
  <si>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</si>
  <si>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</si>
  <si>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</si>
  <si>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</si>
  <si>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</si>
  <si>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</si>
  <si>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</si>
  <si>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</si>
  <si>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</si>
  <si>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</si>
  <si>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</si>
  <si>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</si>
  <si>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</si>
  <si>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</si>
  <si>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</si>
  <si>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</si>
  <si>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</si>
  <si>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</si>
  <si>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</si>
  <si>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</si>
  <si>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</si>
  <si>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</si>
  <si>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</si>
  <si>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</si>
  <si>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</si>
  <si>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</si>
  <si>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</si>
  <si>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</si>
  <si>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</si>
  <si>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</si>
  <si>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</si>
  <si>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</si>
  <si>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</si>
  <si>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</si>
  <si>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</si>
  <si>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</si>
  <si>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</si>
  <si>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</si>
  <si>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</si>
  <si>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</si>
  <si>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</si>
  <si>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</si>
  <si>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</si>
  <si>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</si>
  <si>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</si>
  <si>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</si>
  <si>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</si>
  <si>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</si>
  <si>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</si>
  <si>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</si>
  <si>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</si>
  <si>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</si>
  <si>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</si>
  <si>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</si>
  <si>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</si>
  <si>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</si>
  <si>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</si>
  <si>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</si>
  <si>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</si>
  <si>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</si>
  <si>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</si>
  <si>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</si>
  <si>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</si>
  <si>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</si>
  <si>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</si>
  <si>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</si>
  <si>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</si>
  <si>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</si>
  <si>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</si>
  <si>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</si>
  <si>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</si>
  <si>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</si>
  <si>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</si>
  <si>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</si>
  <si>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</si>
  <si>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</si>
  <si>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</si>
  <si>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</si>
  <si>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</si>
  <si>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</si>
  <si>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</si>
  <si>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</si>
  <si>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</si>
  <si>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</si>
  <si>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</si>
  <si>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</si>
  <si>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</si>
  <si>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</si>
  <si>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</si>
  <si>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</si>
  <si>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</si>
  <si>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</si>
  <si>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</si>
  <si>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</si>
  <si>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</si>
  <si>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</si>
  <si>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</si>
  <si>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</si>
  <si>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</si>
  <si>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</si>
  <si>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</si>
  <si>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</si>
  <si>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</si>
  <si>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</si>
  <si>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</si>
  <si>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</si>
  <si>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</si>
  <si>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</si>
  <si>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</si>
  <si>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</si>
  <si>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</si>
  <si>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</si>
  <si>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</si>
  <si>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</si>
  <si>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</si>
  <si>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</si>
  <si>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</si>
  <si>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</si>
  <si>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</si>
  <si>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</si>
  <si>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</si>
  <si>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</si>
  <si>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</si>
  <si>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</si>
  <si>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</si>
  <si>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</si>
  <si>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</si>
  <si>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</si>
  <si>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</si>
  <si>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</si>
  <si>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</si>
  <si>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</si>
  <si>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</si>
  <si>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</si>
  <si>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</si>
  <si>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</si>
  <si>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</si>
  <si>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</si>
  <si>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</si>
  <si>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</si>
  <si>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</si>
  <si>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</si>
  <si>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</si>
  <si>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</si>
  <si>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</si>
  <si>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</si>
  <si>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</si>
  <si>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</si>
  <si>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</si>
  <si>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</si>
  <si>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</si>
  <si>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</si>
  <si>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</si>
  <si>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</si>
  <si>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</si>
  <si>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</si>
  <si>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</si>
  <si>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</si>
  <si>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</si>
  <si>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</si>
  <si>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</si>
  <si>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</si>
  <si>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</si>
  <si>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</si>
  <si>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</si>
  <si>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</si>
  <si>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</si>
  <si>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</si>
  <si>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</si>
  <si>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</si>
  <si>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</si>
  <si>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</si>
  <si>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</si>
  <si>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</si>
  <si>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</si>
  <si>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</si>
  <si>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</si>
  <si>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</si>
  <si>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</si>
  <si>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</si>
  <si>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</si>
  <si>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</si>
  <si>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</si>
  <si>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</si>
  <si>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</si>
  <si>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</si>
  <si>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</si>
  <si>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</si>
  <si>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</si>
  <si>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</si>
  <si>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</si>
  <si>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</si>
  <si>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</si>
  <si>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</si>
  <si>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</si>
  <si>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</si>
  <si>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</si>
  <si>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</si>
  <si>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</si>
  <si>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</si>
  <si>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</si>
  <si>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</si>
  <si>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</si>
  <si>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</si>
  <si>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</si>
  <si>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</si>
  <si>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</si>
  <si>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</si>
  <si>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</si>
  <si>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</si>
  <si>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</si>
  <si>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</si>
  <si>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</si>
  <si>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</si>
  <si>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</si>
  <si>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</si>
  <si>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</si>
  <si>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</si>
  <si>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</si>
  <si>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</si>
  <si>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</si>
  <si>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</si>
  <si>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</si>
  <si>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</si>
  <si>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</si>
  <si>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</si>
  <si>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</si>
  <si>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</si>
  <si>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</si>
  <si>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</si>
  <si>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</si>
  <si>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</si>
  <si>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</si>
  <si>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</si>
  <si>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</si>
  <si>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</si>
  <si>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</si>
  <si>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</si>
  <si>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</si>
  <si>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</si>
  <si>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</si>
  <si>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</si>
  <si>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</si>
  <si>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</si>
  <si>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</si>
  <si>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</si>
  <si>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</si>
  <si>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</si>
  <si>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</si>
  <si>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</si>
  <si>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</si>
  <si>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</si>
  <si>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</si>
  <si>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</si>
  <si>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</si>
  <si>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</si>
  <si>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</si>
  <si>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</si>
  <si>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</si>
  <si>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</si>
  <si>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</si>
  <si>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</si>
  <si>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</si>
  <si>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</si>
  <si>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</si>
  <si>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</si>
  <si>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</si>
  <si>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</si>
  <si>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</si>
  <si>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</si>
  <si>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</si>
  <si>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</si>
  <si>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</si>
  <si>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</si>
  <si>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</si>
  <si>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</si>
  <si>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</si>
  <si>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</si>
  <si>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</si>
  <si>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</si>
  <si>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</si>
  <si>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</si>
  <si>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</si>
  <si>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</si>
  <si>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</si>
  <si>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</si>
  <si>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</si>
  <si>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</si>
  <si>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</si>
  <si>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</si>
  <si>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</si>
  <si>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</si>
  <si>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</si>
  <si>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</si>
  <si>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</si>
  <si>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</si>
  <si>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</si>
  <si>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</si>
  <si>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</si>
  <si>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</si>
  <si>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</si>
  <si>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</si>
  <si>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</si>
  <si>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</si>
  <si>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</si>
  <si>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</si>
  <si>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</si>
  <si>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</si>
  <si>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</si>
  <si>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</si>
  <si>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</si>
  <si>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</si>
  <si>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</si>
  <si>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</si>
  <si>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</si>
  <si>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</si>
  <si>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</si>
  <si>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</si>
  <si>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</si>
  <si>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</si>
  <si>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</si>
  <si>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</si>
  <si>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</si>
  <si>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</si>
  <si>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</si>
  <si>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</si>
  <si>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</si>
  <si>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</si>
  <si>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</si>
  <si>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</si>
  <si>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</si>
  <si>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</si>
  <si>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</si>
  <si>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</si>
  <si>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</si>
  <si>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</si>
  <si>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</si>
  <si>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</si>
  <si>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</si>
  <si>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</si>
  <si>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</si>
  <si>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</si>
  <si>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</si>
  <si>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</si>
  <si>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</si>
  <si>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</si>
  <si>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</si>
  <si>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</si>
  <si>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</si>
  <si>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</si>
  <si>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</si>
  <si>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</si>
  <si>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</si>
  <si>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</si>
  <si>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</si>
  <si>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</si>
  <si>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</si>
  <si>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</si>
  <si>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</si>
  <si>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</si>
  <si>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</si>
  <si>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</si>
  <si>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</si>
  <si>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</si>
  <si>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</si>
  <si>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</si>
  <si>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</si>
  <si>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</si>
  <si>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</si>
  <si>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</si>
  <si>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</si>
  <si>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</si>
  <si>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</si>
  <si>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</si>
  <si>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</si>
  <si>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</si>
  <si>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</si>
  <si>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</si>
  <si>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</si>
  <si>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</si>
  <si>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</si>
  <si>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</si>
  <si>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</si>
  <si>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</si>
  <si>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</si>
  <si>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</si>
  <si>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</si>
  <si>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</si>
  <si>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</si>
  <si>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</si>
  <si>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</si>
  <si>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</si>
  <si>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</si>
  <si>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</si>
  <si>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</si>
  <si>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</si>
  <si>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</si>
  <si>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</si>
  <si>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</si>
  <si>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</si>
  <si>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</si>
  <si>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</si>
  <si>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</si>
  <si>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</si>
  <si>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</si>
  <si>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</si>
  <si>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</si>
  <si>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</si>
  <si>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</si>
  <si>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</si>
  <si>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</si>
  <si>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</si>
  <si>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</si>
  <si>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</si>
  <si>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</si>
  <si>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</si>
  <si>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</si>
  <si>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</si>
  <si>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</si>
  <si>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</si>
  <si>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</si>
  <si>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</si>
  <si>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</si>
  <si>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</si>
  <si>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</si>
  <si>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</si>
  <si>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</si>
  <si>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</si>
  <si>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</si>
  <si>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</si>
  <si>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</si>
  <si>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</si>
  <si>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</si>
  <si>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</si>
  <si>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</si>
  <si>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</si>
  <si>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</si>
  <si>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</si>
  <si>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</si>
  <si>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</si>
  <si>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</si>
  <si>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</si>
  <si>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</si>
  <si>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</si>
  <si>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</si>
  <si>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</si>
  <si>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</si>
  <si>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</si>
  <si>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</si>
  <si>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</si>
  <si>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</si>
  <si>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</si>
  <si>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</si>
  <si>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</si>
  <si>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</si>
  <si>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</si>
  <si>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</si>
  <si>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</si>
  <si>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</si>
  <si>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</si>
  <si>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</si>
  <si>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</si>
  <si>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</si>
  <si>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</si>
  <si>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</si>
  <si>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</si>
  <si>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</si>
  <si>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</si>
  <si>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</si>
  <si>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</si>
  <si>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</si>
  <si>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</si>
  <si>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</si>
  <si>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</si>
  <si>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</si>
  <si>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</si>
  <si>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</si>
  <si>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</si>
  <si>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</si>
  <si>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</si>
  <si>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</si>
  <si>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</si>
  <si>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</si>
  <si>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</si>
  <si>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</si>
  <si>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</si>
  <si>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</si>
  <si>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</si>
  <si>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</si>
  <si>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</si>
  <si>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</si>
  <si>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</si>
  <si>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</si>
  <si>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</si>
  <si>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</si>
  <si>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</si>
  <si>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</si>
  <si>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</si>
  <si>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</si>
  <si>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</si>
  <si>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</si>
  <si>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</si>
  <si>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</si>
  <si>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</si>
  <si>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</si>
  <si>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</si>
  <si>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</si>
  <si>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</si>
  <si>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</si>
  <si>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</si>
  <si>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</si>
  <si>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</si>
  <si>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</si>
  <si>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</si>
  <si>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</si>
  <si>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</si>
  <si>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</si>
  <si>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</si>
  <si>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</si>
  <si>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</si>
  <si>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</si>
  <si>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</si>
  <si>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</si>
  <si>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</si>
  <si>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</si>
  <si>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</si>
  <si>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</si>
  <si>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</si>
  <si>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</si>
  <si>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</si>
  <si>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</si>
  <si>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</si>
  <si>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</si>
  <si>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</si>
  <si>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</si>
  <si>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</si>
  <si>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</si>
  <si>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</si>
  <si>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</si>
  <si>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</si>
  <si>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</si>
  <si>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</si>
  <si>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</si>
  <si>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</si>
  <si>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</si>
  <si>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</si>
  <si>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</si>
  <si>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</si>
  <si>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</si>
  <si>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</si>
  <si>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</si>
  <si>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</si>
  <si>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</si>
  <si>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</si>
  <si>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</si>
  <si>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</si>
  <si>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</si>
  <si>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</si>
  <si>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</si>
  <si>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</si>
  <si>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</si>
  <si>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</si>
  <si>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</si>
  <si>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</si>
  <si>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</si>
  <si>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</si>
  <si>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</si>
  <si>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</si>
  <si>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</si>
  <si>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</si>
  <si>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</si>
  <si>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</si>
  <si>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</si>
  <si>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</si>
  <si>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</si>
  <si>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</si>
  <si>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</si>
  <si>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</si>
  <si>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</si>
  <si>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</si>
  <si>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</si>
  <si>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</si>
  <si>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</si>
  <si>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</si>
  <si>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</si>
  <si>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</si>
  <si>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</si>
  <si>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</si>
  <si>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</si>
  <si>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</si>
  <si>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</si>
  <si>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</si>
  <si>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</si>
  <si>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</si>
  <si>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</si>
  <si>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</si>
  <si>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</si>
  <si>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</si>
  <si>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</si>
  <si>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</si>
  <si>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</si>
  <si>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</si>
  <si>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</si>
  <si>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</si>
  <si>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</si>
  <si>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</si>
  <si>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</si>
  <si>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</si>
  <si>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</si>
  <si>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</si>
  <si>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</si>
  <si>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</si>
  <si>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</si>
  <si>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</si>
  <si>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</si>
  <si>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</si>
  <si>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</si>
  <si>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</si>
  <si>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</si>
  <si>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</si>
  <si>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</si>
  <si>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</si>
  <si>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</si>
  <si>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</si>
  <si>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</si>
  <si>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</si>
  <si>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</si>
  <si>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</si>
  <si>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</si>
  <si>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</si>
  <si>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</si>
  <si>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</si>
  <si>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</si>
  <si>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</si>
  <si>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</si>
  <si>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</si>
  <si>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</si>
  <si>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</si>
  <si>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</si>
  <si>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</si>
  <si>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</si>
  <si>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</si>
  <si>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</si>
  <si>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</si>
  <si>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</si>
  <si>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</si>
  <si>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</si>
  <si>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</si>
  <si>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</si>
  <si>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</si>
  <si>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</si>
  <si>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</si>
  <si>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</si>
  <si>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</si>
  <si>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</si>
  <si>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</si>
  <si>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</si>
  <si>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</si>
  <si>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</si>
  <si>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</si>
  <si>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</si>
  <si>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</si>
  <si>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</si>
  <si>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</si>
  <si>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</si>
  <si>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</si>
  <si>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</si>
  <si>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</si>
  <si>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</si>
  <si>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</si>
  <si>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</si>
  <si>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</si>
  <si>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</si>
  <si>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</si>
  <si>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</si>
  <si>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</si>
  <si>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</si>
  <si>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</si>
  <si>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</si>
  <si>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</si>
  <si>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</si>
  <si>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</si>
  <si>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</si>
  <si>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</si>
  <si>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</si>
  <si>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</si>
  <si>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</si>
  <si>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</si>
  <si>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</si>
  <si>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</si>
  <si>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</si>
  <si>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</si>
  <si>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</si>
  <si>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</si>
  <si>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</si>
  <si>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</si>
  <si>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</si>
  <si>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</si>
  <si>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</si>
  <si>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</si>
  <si>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</si>
  <si>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</si>
  <si>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</si>
  <si>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</si>
  <si>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</si>
  <si>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</si>
  <si>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</si>
  <si>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</si>
  <si>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</si>
  <si>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</si>
  <si>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</si>
  <si>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</si>
  <si>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</si>
  <si>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</si>
  <si>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</si>
  <si>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</si>
  <si>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</si>
  <si>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</si>
  <si>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</si>
  <si>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</si>
  <si>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</si>
  <si>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</si>
  <si>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</si>
  <si>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</si>
  <si>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</si>
  <si>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</si>
  <si>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</si>
  <si>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</si>
  <si>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</si>
  <si>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</si>
  <si>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</si>
  <si>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</si>
  <si>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</si>
  <si>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</si>
  <si>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</si>
  <si>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</si>
  <si>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</si>
  <si>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</si>
  <si>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</si>
  <si>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</si>
  <si>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</si>
  <si>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</si>
  <si>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</si>
  <si>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</si>
  <si>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</si>
  <si>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</si>
  <si>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</si>
  <si>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</si>
  <si>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</si>
  <si>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</si>
  <si>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</si>
  <si>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</si>
  <si>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</si>
  <si>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</si>
  <si>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</si>
  <si>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</si>
  <si>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</si>
  <si>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</si>
  <si>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</si>
  <si>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</si>
  <si>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</si>
  <si>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</si>
  <si>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</si>
  <si>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</si>
  <si>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</si>
  <si>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</si>
  <si>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</si>
  <si>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</si>
  <si>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</si>
  <si>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</si>
  <si>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</si>
  <si>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</si>
  <si>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</si>
  <si>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</si>
  <si>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</si>
  <si>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</si>
  <si>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</si>
  <si>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</si>
  <si>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</si>
  <si>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</si>
  <si>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</si>
  <si>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</si>
  <si>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</si>
  <si>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</si>
  <si>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</si>
  <si>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</si>
  <si>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</si>
  <si>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</si>
  <si>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</si>
  <si>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</si>
  <si>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</si>
  <si>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</si>
  <si>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</si>
  <si>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</si>
  <si>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</si>
  <si>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</si>
  <si>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</si>
  <si>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</si>
  <si>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</si>
  <si>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</si>
  <si>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</si>
  <si>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</si>
  <si>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</si>
  <si>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</si>
  <si>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</si>
  <si>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</si>
  <si>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</si>
  <si>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</si>
  <si>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</si>
  <si>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</si>
  <si>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</si>
  <si>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</si>
  <si>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</si>
  <si>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</si>
  <si>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</si>
  <si>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</si>
  <si>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</si>
  <si>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</si>
  <si>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</si>
  <si>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</si>
  <si>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</si>
  <si>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</si>
  <si>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</si>
  <si>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</si>
  <si>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</si>
  <si>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</si>
  <si>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</si>
  <si>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</si>
  <si>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</si>
  <si>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</si>
  <si>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</si>
  <si>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</si>
  <si>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</si>
  <si>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</si>
  <si>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</si>
  <si>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</si>
  <si>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</si>
  <si>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</si>
  <si>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</si>
  <si>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</si>
  <si>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</si>
  <si>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</si>
  <si>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</si>
  <si>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</si>
  <si>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</si>
  <si>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</si>
  <si>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</si>
  <si>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</si>
  <si>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</si>
  <si>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</si>
  <si>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</si>
  <si>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</si>
  <si>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</si>
  <si>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</si>
  <si>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</si>
  <si>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</si>
  <si>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</si>
  <si>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</si>
  <si>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</si>
  <si>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</si>
  <si>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</si>
  <si>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</si>
  <si>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</si>
  <si>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</si>
  <si>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</si>
  <si>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</si>
  <si>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</si>
  <si>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</si>
  <si>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</si>
  <si>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</si>
  <si>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</si>
  <si>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</si>
  <si>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</si>
  <si>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</si>
  <si>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</si>
  <si>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</si>
  <si>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</si>
  <si>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</si>
  <si>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</si>
  <si>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</si>
  <si>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</si>
  <si>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</si>
  <si>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</si>
  <si>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</si>
  <si>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</si>
  <si>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</si>
  <si>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</si>
  <si>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</si>
  <si>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</si>
  <si>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</si>
  <si>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</si>
  <si>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</si>
  <si>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</si>
  <si>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</si>
  <si>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</si>
  <si>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</si>
  <si>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</si>
  <si>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</si>
  <si>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</si>
  <si>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</si>
  <si>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</si>
  <si>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</si>
  <si>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</si>
  <si>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</si>
  <si>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</si>
  <si>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</si>
  <si>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</si>
  <si>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</si>
  <si>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</si>
  <si>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</si>
  <si>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</si>
  <si>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</si>
  <si>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</si>
  <si>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</si>
  <si>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</si>
  <si>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</si>
  <si>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</si>
  <si>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</si>
  <si>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</si>
  <si>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</si>
  <si>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</si>
  <si>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</si>
  <si>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</si>
  <si>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</si>
  <si>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</si>
  <si>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</si>
  <si>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</si>
  <si>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</si>
  <si>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</si>
  <si>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</si>
  <si>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</si>
  <si>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</si>
  <si>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</si>
  <si>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</si>
  <si>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</si>
  <si>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</si>
  <si>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</si>
  <si>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</si>
  <si>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</si>
  <si>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</si>
  <si>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</si>
  <si>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</si>
  <si>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</si>
  <si>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</si>
  <si>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</si>
  <si>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</si>
  <si>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</si>
  <si>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</si>
  <si>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</si>
  <si>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</si>
  <si>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</si>
  <si>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</si>
  <si>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</si>
  <si>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</si>
  <si>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</si>
  <si>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</si>
  <si>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</si>
  <si>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</si>
  <si>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</si>
  <si>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</si>
  <si>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</si>
  <si>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</si>
  <si>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</si>
  <si>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</si>
  <si>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</si>
  <si>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</si>
  <si>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</si>
  <si>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</si>
  <si>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</si>
  <si>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</si>
  <si>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</si>
  <si>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</si>
  <si>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</si>
  <si>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</si>
  <si>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</si>
  <si>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</si>
  <si>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</si>
  <si>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</si>
  <si>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</si>
  <si>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</si>
  <si>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</si>
  <si>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</si>
  <si>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</si>
  <si>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</si>
  <si>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</si>
  <si>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</si>
  <si>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</si>
  <si>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</si>
  <si>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</si>
  <si>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</si>
  <si>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</si>
  <si>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</si>
  <si>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</si>
  <si>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</si>
  <si>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</si>
  <si>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</si>
  <si>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</si>
  <si>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</si>
  <si>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</si>
  <si>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</si>
  <si>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</si>
  <si>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</si>
  <si>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</si>
  <si>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</si>
  <si>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</si>
  <si>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</si>
  <si>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</si>
  <si>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</si>
  <si>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</si>
  <si>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</si>
  <si>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</si>
  <si>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</si>
  <si>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</si>
  <si>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</si>
  <si>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</si>
  <si>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</si>
  <si>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</si>
  <si>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</si>
  <si>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</si>
  <si>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</si>
  <si>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</si>
  <si>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</si>
  <si>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</si>
  <si>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</si>
  <si>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</si>
  <si>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</si>
  <si>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</si>
  <si>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</si>
  <si>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</si>
  <si>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</si>
  <si>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</si>
  <si>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</si>
  <si>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</si>
  <si>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</si>
  <si>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</si>
  <si>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</si>
  <si>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</si>
  <si>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</si>
  <si>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</si>
  <si>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</si>
  <si>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</si>
  <si>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</si>
  <si>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</si>
  <si>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</si>
  <si>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</si>
  <si>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</si>
  <si>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</si>
  <si>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</si>
  <si>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</si>
  <si>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</si>
  <si>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</si>
  <si>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</si>
  <si>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</si>
  <si>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</si>
  <si>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</si>
  <si>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</si>
  <si>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</si>
  <si>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</si>
  <si>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</si>
  <si>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</si>
  <si>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</si>
  <si>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</si>
  <si>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</si>
  <si>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</si>
  <si>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</si>
  <si>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</si>
  <si>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</si>
  <si>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</si>
  <si>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</si>
  <si>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</si>
  <si>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</si>
  <si>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</si>
  <si>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</si>
  <si>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</si>
  <si>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</si>
  <si>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</si>
  <si>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</si>
  <si>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</si>
  <si>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</si>
  <si>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</si>
  <si>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</si>
  <si>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</si>
  <si>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</si>
  <si>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</si>
  <si>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</si>
  <si>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</si>
  <si>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</si>
  <si>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</si>
  <si>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</si>
  <si>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</si>
  <si>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</si>
  <si>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</si>
  <si>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</si>
  <si>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</si>
  <si>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</si>
  <si>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</si>
  <si>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</si>
  <si>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</si>
  <si>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</si>
  <si>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</si>
  <si>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</si>
  <si>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</si>
  <si>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</si>
  <si>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</si>
  <si>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</si>
  <si>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</si>
  <si>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</si>
  <si>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</si>
  <si>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</si>
  <si>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</si>
  <si>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</si>
  <si>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</si>
  <si>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</si>
  <si>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</si>
  <si>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</si>
  <si>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</si>
  <si>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</si>
  <si>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</si>
  <si>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</si>
  <si>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</si>
  <si>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</si>
  <si>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</si>
  <si>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</si>
  <si>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</si>
  <si>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</si>
  <si>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</si>
  <si>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</si>
  <si>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</si>
  <si>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</si>
  <si>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</si>
  <si>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</si>
  <si>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</si>
  <si>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</si>
  <si>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</si>
  <si>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</si>
  <si>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</si>
  <si>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</si>
  <si>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</si>
  <si>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</si>
  <si>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</si>
  <si>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</si>
  <si>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</si>
  <si>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</si>
  <si>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</si>
  <si>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</si>
  <si>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</si>
  <si>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</si>
  <si>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</si>
  <si>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</si>
  <si>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</si>
  <si>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</si>
  <si>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</si>
  <si>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</si>
  <si>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</si>
  <si>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</si>
  <si>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</si>
  <si>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</si>
  <si>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</si>
  <si>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</si>
  <si>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</si>
  <si>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</si>
  <si>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</si>
  <si>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</si>
  <si>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</si>
  <si>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</si>
  <si>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</si>
  <si>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</si>
  <si>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</si>
  <si>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</si>
  <si>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</si>
  <si>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</si>
  <si>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</si>
  <si>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</si>
  <si>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</si>
  <si>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</si>
  <si>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</si>
  <si>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</si>
  <si>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</si>
  <si>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</si>
  <si>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</si>
  <si>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</si>
  <si>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</si>
  <si>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</si>
  <si>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</si>
  <si>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</si>
  <si>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</si>
  <si>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</si>
  <si>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</si>
  <si>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</si>
  <si>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</si>
  <si>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</si>
  <si>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</si>
  <si>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</si>
  <si>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</si>
  <si>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</si>
  <si>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</si>
  <si>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</si>
  <si>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</si>
  <si>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</si>
  <si>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</si>
  <si>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</si>
  <si>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</si>
  <si>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</si>
  <si>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</si>
  <si>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</si>
  <si>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</si>
  <si>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</si>
  <si>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</si>
  <si>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</si>
  <si>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</si>
  <si>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</si>
  <si>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</si>
  <si>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</si>
  <si>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</si>
  <si>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</si>
  <si>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</si>
  <si>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</si>
  <si>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</si>
  <si>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</si>
  <si>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</si>
  <si>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</si>
  <si>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</si>
  <si>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</si>
  <si>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</si>
  <si>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</si>
  <si>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</si>
  <si>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</si>
  <si>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</si>
  <si>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</si>
  <si>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</si>
  <si>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</si>
  <si>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</si>
  <si>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</si>
  <si>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</si>
  <si>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</si>
  <si>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</si>
  <si>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</si>
  <si>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</si>
  <si>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</si>
  <si>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</si>
  <si>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</si>
  <si>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</si>
  <si>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</si>
  <si>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</si>
  <si>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</si>
  <si>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</si>
  <si>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</si>
  <si>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</si>
  <si>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</si>
  <si>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</si>
  <si>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</si>
  <si>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</si>
  <si>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</si>
  <si>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</si>
  <si>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</si>
  <si>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</si>
  <si>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</si>
  <si>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</si>
  <si>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</si>
  <si>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</si>
  <si>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</si>
  <si>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</si>
  <si>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</si>
  <si>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</si>
  <si>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</si>
  <si>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</si>
  <si>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</si>
  <si>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</si>
  <si>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</si>
  <si>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</si>
  <si>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</si>
  <si>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</si>
  <si>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</si>
  <si>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</si>
  <si>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</si>
  <si>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</si>
  <si>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</si>
  <si>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</si>
  <si>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</si>
  <si>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</si>
  <si>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</si>
  <si>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</si>
  <si>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</si>
  <si>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</si>
  <si>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</si>
  <si>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</si>
  <si>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</si>
  <si>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</si>
  <si>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</si>
  <si>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</si>
  <si>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</si>
  <si>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</si>
  <si>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</si>
  <si>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</si>
  <si>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</si>
  <si>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</si>
  <si>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</si>
  <si>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</si>
  <si>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</si>
  <si>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</si>
  <si>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</si>
  <si>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</si>
  <si>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</si>
  <si>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</si>
  <si>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</si>
  <si>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</si>
  <si>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</si>
  <si>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</si>
  <si>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</si>
  <si>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</si>
  <si>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</si>
  <si>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</si>
  <si>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</si>
  <si>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</si>
  <si>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</si>
  <si>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</si>
  <si>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</si>
  <si>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</si>
  <si>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</si>
  <si>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</si>
  <si>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</si>
  <si>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</si>
  <si>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</si>
  <si>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</si>
  <si>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</si>
  <si>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</si>
  <si>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</si>
  <si>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</si>
  <si>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</si>
  <si>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</si>
  <si>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</si>
  <si>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</si>
  <si>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</si>
  <si>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</si>
  <si>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</si>
  <si>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</si>
  <si>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</si>
  <si>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</si>
  <si>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</si>
  <si>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</si>
  <si>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</si>
  <si>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</si>
  <si>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</si>
  <si>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</si>
  <si>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</si>
  <si>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</si>
  <si>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</si>
  <si>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</si>
  <si>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</si>
  <si>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</si>
  <si>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</si>
  <si>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</si>
  <si>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</si>
  <si>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</si>
  <si>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</si>
  <si>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</si>
  <si>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</si>
  <si>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</si>
  <si>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</si>
  <si>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</si>
  <si>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</si>
  <si>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</si>
  <si>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</si>
  <si>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</si>
  <si>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</si>
  <si>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</si>
  <si>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</si>
  <si>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</si>
  <si>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</si>
  <si>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</si>
  <si>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</si>
  <si>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</si>
  <si>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</si>
  <si>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</si>
  <si>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</si>
  <si>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</si>
  <si>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</si>
  <si>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</si>
  <si>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</si>
  <si>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</si>
  <si>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</si>
  <si>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</si>
  <si>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</si>
  <si>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</si>
  <si>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</si>
  <si>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</si>
  <si>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</si>
  <si>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</si>
  <si>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</si>
  <si>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</si>
  <si>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</si>
  <si>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</si>
  <si>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</si>
  <si>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</si>
  <si>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</si>
  <si>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</si>
  <si>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</si>
  <si>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</si>
  <si>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</si>
  <si>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</si>
  <si>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</si>
  <si>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</si>
  <si>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</si>
  <si>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</si>
  <si>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</si>
  <si>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</si>
  <si>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</si>
  <si>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</si>
  <si>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</si>
  <si>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</si>
  <si>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</si>
  <si>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</si>
  <si>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</si>
  <si>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</si>
  <si>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</si>
  <si>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</si>
  <si>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</si>
  <si>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</si>
  <si>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</si>
  <si>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</si>
  <si>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</si>
  <si>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</si>
  <si>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</si>
  <si>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</si>
  <si>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</si>
  <si>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</si>
  <si>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</si>
  <si>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</si>
  <si>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</si>
  <si>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</si>
  <si>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</si>
  <si>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</si>
  <si>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</si>
  <si>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</si>
  <si>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</si>
  <si>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</si>
  <si>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</si>
  <si>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</si>
  <si>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</si>
  <si>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</si>
  <si>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</si>
  <si>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</si>
  <si>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</si>
  <si>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</si>
  <si>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</si>
  <si>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</si>
  <si>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</si>
  <si>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</si>
  <si>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</si>
  <si>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</si>
  <si>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</si>
  <si>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</si>
  <si>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</si>
  <si>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</si>
  <si>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</si>
  <si>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</si>
  <si>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</si>
  <si>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</si>
  <si>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</si>
  <si>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</si>
  <si>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</si>
  <si>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</si>
  <si>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</si>
  <si>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</si>
  <si>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</si>
  <si>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</si>
  <si>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</si>
  <si>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</si>
  <si>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</si>
  <si>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</si>
  <si>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</si>
  <si>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</si>
  <si>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</si>
  <si>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</si>
  <si>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</si>
  <si>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</si>
  <si>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</si>
  <si>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</si>
  <si>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</si>
  <si>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</si>
  <si>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</si>
  <si>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</si>
  <si>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</si>
  <si>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</si>
  <si>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</si>
  <si>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</si>
  <si>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</si>
  <si>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</si>
  <si>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</si>
  <si>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</si>
  <si>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</si>
  <si>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</si>
  <si>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</si>
  <si>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</si>
  <si>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</si>
  <si>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</si>
  <si>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</si>
  <si>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</si>
  <si>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</si>
  <si>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</si>
  <si>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</si>
  <si>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</si>
  <si>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</si>
  <si>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</si>
  <si>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</si>
  <si>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</si>
  <si>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</si>
  <si>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</si>
  <si>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</si>
  <si>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</si>
  <si>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</si>
  <si>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</si>
  <si>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</si>
  <si>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</si>
  <si>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</si>
  <si>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</si>
  <si>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</si>
  <si>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</si>
  <si>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</si>
  <si>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</si>
  <si>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</si>
  <si>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</si>
  <si>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</si>
  <si>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</si>
  <si>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</si>
  <si>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</si>
  <si>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</si>
  <si>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</si>
  <si>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</si>
  <si>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</si>
  <si>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</si>
  <si>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</si>
  <si>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</si>
  <si>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</si>
  <si>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</si>
  <si>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</si>
  <si>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</si>
  <si>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</si>
  <si>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</si>
  <si>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</si>
  <si>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</si>
  <si>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</si>
  <si>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</si>
  <si>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</si>
  <si>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</si>
  <si>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</si>
  <si>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</si>
  <si>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</si>
  <si>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</si>
  <si>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</si>
  <si>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</si>
  <si>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</si>
  <si>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</si>
  <si>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</si>
  <si>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</si>
  <si>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</si>
  <si>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</si>
  <si>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</si>
  <si>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</si>
  <si>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</si>
  <si>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</si>
  <si>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</si>
  <si>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</si>
  <si>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</si>
  <si>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</si>
  <si>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</si>
  <si>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</si>
  <si>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</si>
  <si>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</si>
  <si>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</si>
  <si>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</si>
  <si>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</si>
  <si>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</si>
  <si>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</si>
  <si>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</si>
  <si>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</si>
  <si>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</si>
  <si>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</si>
  <si>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</si>
  <si>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</si>
  <si>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</si>
  <si>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</si>
  <si>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</si>
  <si>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</si>
  <si>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</si>
  <si>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</si>
  <si>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</si>
  <si>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</si>
  <si>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</si>
  <si>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</si>
  <si>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</si>
  <si>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</si>
  <si>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</si>
  <si>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</si>
  <si>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</si>
  <si>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</si>
  <si>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</si>
  <si>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</si>
  <si>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</si>
  <si>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</si>
  <si>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</si>
  <si>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</si>
  <si>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</si>
  <si>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</si>
  <si>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</si>
  <si>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</si>
  <si>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</si>
  <si>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</si>
  <si>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</si>
  <si>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</si>
  <si>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</si>
  <si>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</si>
  <si>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</si>
  <si>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</si>
  <si>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</si>
  <si>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</si>
  <si>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</si>
  <si>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</si>
  <si>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</si>
  <si>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</si>
  <si>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</si>
  <si>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</si>
  <si>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</si>
  <si>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</si>
  <si>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</si>
  <si>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</si>
  <si>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</si>
  <si>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</si>
  <si>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</si>
  <si>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</si>
  <si>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</si>
  <si>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</si>
  <si>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</si>
  <si>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</si>
  <si>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</si>
  <si>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</si>
  <si>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</si>
  <si>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</si>
  <si>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</si>
  <si>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</si>
  <si>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</si>
  <si>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</si>
  <si>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</si>
  <si>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</si>
  <si>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</si>
  <si>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</si>
  <si>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</si>
  <si>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</si>
  <si>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</si>
  <si>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</si>
  <si>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</si>
  <si>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</si>
  <si>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</si>
  <si>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</si>
  <si>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</si>
  <si>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</si>
  <si>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</si>
  <si>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</si>
  <si>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</si>
  <si>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</si>
  <si>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</si>
  <si>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</si>
  <si>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</si>
  <si>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</si>
  <si>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</si>
  <si>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</si>
  <si>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</si>
  <si>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</si>
  <si>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</si>
  <si>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</si>
  <si>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</si>
  <si>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</si>
  <si>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</si>
  <si>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</si>
  <si>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</si>
  <si>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</si>
  <si>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</si>
  <si>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</si>
  <si>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</si>
  <si>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</si>
  <si>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</si>
  <si>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</si>
  <si>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</si>
  <si>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</si>
  <si>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</si>
  <si>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</si>
  <si>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</si>
  <si>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</si>
  <si>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</si>
  <si>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</si>
  <si>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</si>
  <si>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</si>
  <si>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</si>
  <si>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</si>
  <si>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</si>
  <si>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</si>
  <si>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</si>
  <si>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</si>
  <si>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</si>
  <si>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</si>
  <si>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</si>
  <si>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</si>
  <si>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</si>
  <si>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</si>
  <si>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</si>
  <si>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</si>
  <si>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</si>
  <si>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</si>
  <si>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</si>
  <si>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</si>
  <si>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</si>
  <si>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</si>
  <si>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</si>
  <si>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</si>
  <si>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</si>
  <si>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</si>
  <si>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</si>
  <si>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</si>
  <si>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</si>
  <si>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</si>
  <si>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</si>
  <si>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</si>
  <si>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</si>
  <si>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</si>
  <si>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</si>
  <si>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</si>
  <si>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</si>
  <si>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</si>
  <si>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</si>
  <si>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</si>
  <si>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</si>
  <si>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</si>
  <si>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</si>
  <si>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</si>
  <si>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</si>
  <si>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</si>
  <si>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</si>
  <si>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</si>
  <si>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</si>
  <si>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</si>
  <si>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</si>
  <si>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</si>
  <si>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</si>
  <si>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</si>
  <si>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</si>
  <si>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</si>
  <si>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</si>
  <si>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</si>
  <si>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</si>
  <si>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</si>
  <si>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</si>
  <si>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</si>
  <si>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</si>
  <si>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</si>
  <si>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</si>
  <si>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</si>
  <si>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</si>
  <si>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</si>
  <si>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</si>
  <si>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</si>
  <si>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</si>
  <si>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</si>
  <si>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</si>
  <si>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</si>
  <si>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</si>
  <si>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</si>
  <si>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</si>
  <si>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</si>
  <si>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</si>
  <si>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</si>
  <si>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</si>
  <si>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</si>
  <si>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</si>
  <si>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</si>
  <si>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</si>
  <si>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</si>
  <si>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</si>
  <si>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</si>
  <si>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</si>
  <si>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</si>
  <si>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</si>
  <si>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</si>
  <si>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</si>
  <si>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</si>
  <si>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</si>
  <si>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</si>
  <si>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</si>
  <si>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</si>
  <si>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</si>
  <si>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</si>
  <si>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</si>
  <si>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</si>
  <si>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</si>
  <si>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</si>
  <si>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</si>
  <si>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</si>
  <si>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</si>
  <si>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</si>
  <si>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</si>
  <si>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</si>
  <si>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</si>
  <si>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</si>
  <si>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</si>
  <si>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</si>
  <si>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</si>
  <si>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</si>
  <si>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</si>
  <si>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</si>
  <si>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</si>
  <si>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</si>
  <si>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</si>
  <si>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</si>
  <si>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</si>
  <si>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</si>
  <si>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</si>
  <si>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</si>
  <si>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</si>
  <si>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</si>
  <si>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</si>
  <si>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</si>
  <si>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</si>
  <si>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</si>
  <si>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</si>
  <si>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</si>
  <si>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</si>
  <si>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</si>
  <si>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</si>
  <si>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</si>
  <si>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</si>
  <si>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</si>
  <si>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</si>
  <si>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</si>
  <si>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</si>
  <si>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</si>
  <si>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</si>
  <si>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</si>
  <si>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</si>
  <si>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</si>
  <si>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</si>
  <si>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</si>
  <si>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</si>
  <si>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</si>
  <si>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</si>
  <si>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</si>
  <si>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</si>
  <si>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</si>
  <si>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</si>
  <si>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</si>
  <si>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</si>
  <si>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</si>
  <si>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</si>
  <si>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</si>
  <si>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</si>
  <si>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</si>
  <si>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</si>
  <si>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</si>
  <si>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</si>
  <si>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</si>
  <si>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</si>
  <si>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</si>
  <si>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</si>
  <si>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</si>
  <si>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</si>
  <si>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</si>
  <si>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</si>
  <si>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</si>
  <si>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</si>
  <si>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</si>
  <si>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</si>
  <si>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</si>
  <si>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</si>
  <si>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</si>
  <si>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</si>
  <si>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</si>
  <si>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</si>
  <si>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</si>
  <si>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</si>
  <si>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</si>
  <si>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</si>
  <si>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</si>
  <si>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</si>
  <si>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</si>
  <si>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</si>
  <si>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</si>
  <si>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</si>
  <si>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</si>
  <si>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</si>
  <si>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</si>
  <si>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</si>
  <si>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</si>
  <si>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</si>
  <si>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</si>
  <si>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</si>
  <si>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</si>
  <si>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</si>
  <si>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</si>
  <si>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</si>
  <si>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</si>
  <si>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</si>
  <si>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</si>
  <si>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</si>
  <si>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</si>
  <si>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</si>
  <si>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</si>
  <si>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</si>
  <si>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</si>
  <si>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</si>
  <si>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</si>
  <si>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</si>
  <si>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</si>
  <si>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</si>
  <si>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</si>
  <si>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</si>
  <si>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</si>
  <si>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</si>
  <si>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</si>
  <si>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</si>
  <si>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</si>
  <si>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</si>
  <si>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</si>
  <si>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</si>
  <si>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</si>
  <si>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</si>
  <si>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</si>
  <si>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</si>
  <si>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</si>
  <si>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</si>
  <si>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</si>
  <si>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</si>
  <si>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</si>
  <si>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</si>
  <si>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</si>
  <si>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</si>
  <si>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</si>
  <si>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</si>
  <si>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</si>
  <si>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</si>
  <si>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</si>
  <si>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</si>
  <si>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</si>
  <si>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</si>
  <si>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</si>
  <si>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</si>
  <si>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</si>
  <si>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</si>
  <si>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</si>
  <si>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</si>
  <si>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</si>
  <si>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</si>
  <si>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</si>
  <si>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</si>
  <si>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</si>
  <si>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</si>
  <si>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</si>
  <si>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</si>
  <si>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</si>
  <si>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</si>
  <si>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</si>
  <si>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</si>
  <si>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</si>
  <si>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</si>
  <si>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</si>
  <si>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</si>
  <si>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</si>
  <si>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</si>
  <si>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</si>
  <si>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</si>
  <si>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</si>
  <si>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</si>
  <si>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</si>
  <si>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</si>
  <si>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</si>
  <si>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</si>
  <si>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</si>
  <si>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</si>
  <si>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</si>
  <si>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</si>
  <si>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</si>
  <si>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</si>
  <si>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</si>
  <si>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</si>
  <si>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</si>
  <si>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</si>
  <si>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</si>
  <si>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</si>
  <si>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</si>
  <si>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</si>
  <si>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</si>
  <si>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</si>
  <si>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</si>
  <si>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</si>
  <si>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</si>
  <si>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</si>
  <si>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</si>
  <si>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</si>
  <si>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</si>
  <si>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</si>
  <si>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</si>
  <si>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</si>
  <si>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</si>
  <si>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</si>
  <si>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</si>
  <si>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</si>
  <si>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</si>
  <si>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</si>
  <si>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</si>
  <si>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</si>
  <si>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</si>
  <si>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</si>
  <si>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</si>
  <si>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</si>
  <si>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</si>
  <si>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</si>
  <si>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</si>
  <si>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</si>
  <si>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</si>
  <si>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</si>
  <si>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</si>
  <si>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</si>
  <si>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</si>
  <si>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</si>
  <si>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</si>
  <si>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</si>
  <si>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</si>
  <si>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</si>
  <si>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</si>
  <si>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</si>
  <si>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</si>
  <si>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</si>
  <si>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</si>
  <si>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</si>
  <si>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</si>
  <si>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</si>
  <si>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</si>
  <si>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</si>
  <si>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</si>
  <si>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</si>
  <si>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</si>
  <si>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</si>
  <si>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</si>
  <si>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</si>
  <si>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</si>
  <si>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</si>
  <si>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</si>
  <si>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</si>
  <si>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</si>
  <si>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</si>
  <si>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</si>
  <si>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</si>
  <si>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</si>
  <si>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</si>
  <si>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</si>
  <si>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</si>
  <si>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</si>
  <si>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</si>
  <si>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</si>
  <si>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</si>
  <si>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</si>
  <si>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</si>
  <si>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</si>
  <si>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</si>
  <si>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</si>
  <si>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</si>
  <si>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</si>
  <si>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</si>
  <si>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</si>
  <si>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</si>
  <si>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</si>
  <si>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</si>
  <si>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</si>
  <si>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</si>
  <si>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</si>
  <si>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</si>
  <si>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</si>
  <si>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</si>
  <si>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</si>
  <si>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</si>
  <si>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</si>
  <si>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</si>
  <si>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</si>
  <si>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</si>
  <si>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</si>
  <si>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</si>
  <si>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</si>
  <si>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</si>
  <si>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</si>
  <si>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</si>
  <si>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</si>
  <si>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</si>
  <si>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</si>
  <si>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</si>
  <si>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</si>
  <si>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</si>
  <si>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</si>
  <si>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</si>
  <si>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</si>
  <si>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</si>
  <si>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</si>
  <si>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</si>
  <si>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</si>
  <si>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</si>
  <si>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</si>
  <si>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</si>
  <si>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</si>
  <si>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</si>
  <si>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</si>
  <si>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</si>
  <si>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</si>
  <si>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</si>
  <si>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</si>
  <si>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</si>
  <si>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</si>
  <si>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</si>
  <si>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</si>
  <si>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</si>
  <si>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</si>
  <si>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</si>
  <si>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</si>
  <si>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</si>
  <si>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</si>
  <si>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</si>
  <si>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</si>
  <si>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</si>
  <si>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</si>
  <si>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</si>
  <si>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</si>
  <si>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</si>
  <si>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</si>
  <si>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</si>
  <si>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</si>
  <si>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</si>
  <si>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</si>
  <si>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</si>
  <si>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</si>
  <si>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</si>
  <si>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</si>
  <si>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</si>
  <si>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</si>
  <si>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</si>
  <si>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</si>
  <si>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</si>
  <si>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</si>
  <si>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</si>
  <si>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</si>
  <si>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</si>
  <si>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</si>
  <si>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</si>
  <si>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</si>
  <si>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</si>
  <si>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</si>
  <si>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</si>
  <si>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</si>
  <si>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</si>
  <si>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</si>
  <si>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</si>
  <si>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</si>
  <si>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</si>
  <si>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</si>
  <si>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</si>
  <si>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</si>
  <si>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</si>
  <si>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</si>
  <si>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</si>
  <si>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</si>
  <si>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</si>
  <si>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</si>
  <si>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</si>
  <si>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</si>
  <si>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</si>
  <si>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</si>
  <si>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</si>
  <si>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</si>
  <si>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</si>
  <si>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</si>
  <si>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</si>
  <si>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</si>
  <si>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</si>
  <si>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</si>
  <si>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</si>
  <si>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</si>
  <si>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</si>
  <si>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</si>
  <si>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</si>
  <si>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</si>
  <si>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</si>
  <si>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</si>
  <si>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</si>
  <si>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</si>
  <si>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</si>
  <si>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</si>
  <si>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</si>
  <si>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</si>
  <si>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</si>
  <si>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</si>
  <si>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</si>
  <si>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</si>
  <si>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</si>
  <si>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</si>
  <si>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</si>
  <si>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</si>
  <si>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</si>
  <si>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</si>
  <si>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</si>
  <si>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</si>
  <si>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</si>
  <si>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</si>
  <si>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</si>
  <si>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</si>
  <si>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</si>
  <si>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</si>
  <si>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</si>
  <si>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</si>
  <si>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</si>
  <si>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</si>
  <si>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</si>
  <si>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</si>
  <si>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</si>
  <si>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</si>
  <si>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</si>
  <si>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</si>
  <si>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</si>
  <si>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</si>
  <si>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</si>
  <si>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</si>
  <si>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</si>
  <si>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</si>
  <si>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</si>
  <si>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</si>
  <si>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</si>
  <si>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</si>
  <si>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</si>
  <si>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</si>
  <si>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</si>
  <si>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</si>
  <si>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</si>
  <si>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</si>
  <si>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</si>
  <si>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</si>
  <si>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</si>
  <si>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</si>
  <si>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</si>
  <si>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</si>
  <si>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</si>
  <si>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</si>
  <si>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</si>
  <si>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</si>
  <si>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</si>
  <si>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</si>
  <si>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</si>
  <si>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</si>
  <si>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</si>
  <si>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</si>
  <si>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</si>
  <si>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</si>
  <si>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</si>
  <si>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</si>
  <si>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</si>
  <si>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</si>
  <si>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</si>
  <si>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</si>
  <si>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</si>
  <si>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</si>
  <si>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</si>
  <si>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</si>
  <si>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</si>
  <si>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</si>
  <si>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</si>
  <si>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</si>
  <si>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</si>
  <si>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</si>
  <si>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</si>
  <si>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</si>
  <si>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</si>
  <si>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</si>
  <si>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</si>
  <si>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</si>
  <si>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</si>
  <si>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</si>
  <si>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</si>
  <si>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</si>
  <si>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</si>
  <si>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</si>
  <si>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</si>
  <si>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</si>
  <si>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</si>
  <si>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</si>
  <si>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</si>
  <si>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</si>
  <si>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</si>
  <si>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</si>
  <si>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</si>
  <si>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</si>
  <si>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</si>
  <si>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</si>
  <si>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</si>
  <si>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</si>
  <si>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</si>
  <si>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</si>
  <si>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</si>
  <si>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</si>
  <si>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</si>
  <si>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</si>
  <si>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</si>
  <si>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</si>
  <si>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</si>
  <si>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</si>
  <si>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</si>
  <si>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</si>
  <si>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</si>
  <si>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</si>
  <si>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</si>
  <si>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</si>
  <si>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</si>
  <si>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</si>
  <si>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</si>
  <si>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</si>
  <si>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</si>
  <si>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</si>
  <si>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</si>
  <si>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</si>
  <si>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</si>
  <si>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</si>
  <si>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</si>
  <si>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</si>
  <si>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</si>
  <si>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</si>
  <si>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</si>
  <si>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</si>
  <si>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</si>
  <si>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</si>
  <si>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</si>
  <si>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</si>
  <si>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</si>
  <si>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</si>
  <si>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</si>
  <si>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</si>
  <si>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</si>
  <si>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</si>
  <si>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</si>
  <si>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</si>
  <si>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</si>
  <si>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</si>
  <si>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</si>
  <si>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</si>
  <si>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</si>
  <si>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</si>
  <si>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</si>
  <si>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</si>
  <si>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</si>
  <si>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</si>
  <si>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</si>
  <si>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</si>
  <si>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</si>
  <si>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</si>
  <si>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</si>
  <si>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</si>
  <si>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</si>
  <si>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</si>
  <si>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</si>
  <si>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</si>
  <si>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</si>
  <si>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</si>
  <si>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</si>
  <si>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</si>
  <si>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</si>
  <si>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</si>
  <si>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</si>
  <si>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</si>
  <si>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</si>
  <si>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</si>
  <si>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</si>
  <si>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</si>
  <si>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</si>
  <si>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</si>
  <si>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</si>
  <si>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</si>
  <si>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</si>
  <si>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</si>
  <si>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</si>
  <si>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</si>
  <si>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</si>
  <si>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</si>
  <si>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</si>
  <si>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</si>
  <si>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</si>
  <si>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</si>
  <si>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</si>
  <si>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</si>
  <si>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</si>
  <si>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</si>
  <si>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</si>
  <si>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</si>
  <si>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</si>
  <si>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</si>
  <si>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</si>
  <si>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</si>
  <si>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</si>
  <si>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</si>
  <si>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</si>
  <si>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</si>
  <si>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</si>
  <si>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</si>
  <si>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</si>
  <si>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</si>
  <si>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</si>
  <si>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</si>
  <si>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</si>
  <si>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</si>
  <si>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</si>
  <si>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</si>
  <si>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</si>
  <si>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</si>
  <si>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</si>
  <si>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</si>
  <si>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</si>
  <si>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</si>
  <si>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</si>
  <si>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</si>
  <si>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</si>
  <si>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</si>
  <si>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</si>
  <si>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</si>
  <si>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</si>
  <si>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</si>
  <si>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</si>
  <si>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</si>
  <si>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</si>
  <si>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</si>
  <si>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</si>
  <si>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</si>
  <si>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</si>
  <si>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</si>
  <si>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</si>
  <si>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</si>
  <si>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</si>
  <si>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</si>
  <si>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</si>
  <si>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</si>
  <si>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</si>
  <si>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</si>
  <si>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</si>
  <si>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</si>
  <si>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</si>
  <si>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</si>
  <si>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</si>
  <si>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</si>
  <si>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</si>
  <si>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</si>
  <si>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</si>
  <si>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</si>
  <si>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</si>
  <si>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</si>
  <si>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</si>
  <si>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</si>
  <si>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</si>
  <si>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</si>
  <si>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</si>
  <si>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</si>
  <si>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</si>
  <si>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</si>
  <si>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</si>
  <si>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</si>
  <si>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</si>
  <si>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</si>
  <si>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</si>
  <si>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</si>
  <si>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</si>
  <si>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</si>
  <si>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</si>
  <si>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</si>
  <si>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</si>
  <si>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</si>
  <si>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</si>
  <si>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</si>
  <si>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</si>
  <si>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</si>
  <si>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</si>
  <si>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</si>
  <si>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</si>
  <si>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</si>
  <si>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</si>
  <si>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</si>
  <si>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</si>
  <si>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</si>
  <si>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</si>
  <si>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</si>
  <si>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</si>
  <si>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</si>
  <si>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</si>
  <si>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</si>
  <si>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</si>
  <si>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</si>
  <si>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</si>
  <si>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</si>
  <si>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</si>
  <si>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</si>
  <si>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</si>
  <si>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</si>
  <si>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</si>
  <si>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</si>
  <si>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</si>
  <si>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</si>
  <si>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</si>
  <si>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</si>
  <si>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</si>
  <si>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</si>
  <si>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</si>
  <si>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</si>
  <si>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</si>
  <si>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</si>
  <si>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</si>
  <si>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</si>
  <si>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</si>
  <si>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</si>
  <si>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</si>
  <si>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</si>
  <si>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</si>
  <si>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</si>
  <si>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</si>
  <si>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</si>
  <si>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</si>
  <si>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</si>
  <si>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</si>
  <si>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</si>
  <si>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</si>
  <si>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</si>
  <si>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</si>
  <si>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</si>
  <si>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</si>
  <si>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</si>
  <si>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</si>
  <si>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</si>
  <si>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</si>
  <si>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</si>
  <si>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</si>
  <si>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</si>
  <si>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</si>
  <si>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</si>
  <si>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</si>
  <si>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</si>
  <si>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</si>
  <si>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</si>
  <si>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</si>
  <si>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</si>
  <si>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</si>
  <si>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</si>
  <si>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</si>
  <si>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</si>
  <si>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</si>
  <si>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</si>
  <si>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</si>
  <si>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</si>
  <si>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</si>
  <si>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</si>
  <si>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</si>
  <si>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</si>
  <si>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</si>
  <si>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</si>
  <si>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</si>
  <si>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</si>
  <si>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</si>
  <si>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</si>
  <si>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</si>
  <si>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</si>
  <si>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</si>
  <si>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</si>
  <si>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</si>
  <si>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</si>
  <si>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</si>
  <si>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</si>
  <si>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</si>
  <si>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</si>
  <si>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</si>
  <si>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</si>
  <si>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</si>
  <si>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</si>
  <si>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</si>
  <si>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</si>
  <si>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</si>
  <si>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</si>
  <si>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</si>
  <si>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</si>
  <si>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</si>
  <si>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</si>
  <si>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</si>
  <si>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</si>
  <si>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</si>
  <si>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</si>
  <si>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</si>
  <si>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</si>
  <si>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</si>
  <si>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</si>
  <si>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</si>
  <si>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</si>
  <si>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</si>
  <si>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</si>
  <si>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</si>
  <si>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</si>
  <si>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</si>
  <si>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</si>
  <si>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</si>
  <si>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</si>
  <si>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</si>
  <si>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</si>
  <si>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</si>
  <si>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</si>
  <si>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</si>
  <si>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</si>
  <si>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</si>
  <si>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</si>
  <si>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</si>
  <si>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</si>
  <si>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</si>
  <si>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</si>
  <si>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</si>
  <si>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</si>
  <si>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</si>
  <si>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</si>
  <si>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</si>
  <si>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</si>
  <si>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</si>
  <si>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</si>
  <si>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</si>
  <si>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</si>
  <si>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</si>
  <si>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</si>
  <si>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</si>
  <si>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</si>
  <si>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</si>
  <si>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</si>
  <si>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</si>
  <si>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</si>
  <si>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</si>
  <si>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</si>
  <si>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</si>
  <si>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</si>
  <si>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</si>
  <si>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</si>
  <si>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</si>
  <si>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</si>
  <si>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</si>
  <si>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</si>
  <si>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</si>
  <si>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</si>
  <si>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</si>
  <si>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</si>
  <si>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</si>
  <si>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</si>
  <si>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</si>
  <si>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</si>
  <si>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</si>
  <si>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</si>
  <si>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</si>
  <si>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</si>
  <si>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</si>
  <si>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</si>
  <si>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</si>
  <si>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</si>
  <si>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</si>
  <si>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</si>
  <si>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</si>
  <si>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</si>
  <si>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</si>
  <si>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</si>
  <si>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</si>
  <si>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</si>
  <si>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</si>
  <si>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</si>
  <si>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</si>
  <si>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</si>
  <si>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</si>
  <si>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</si>
  <si>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</si>
  <si>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</si>
  <si>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</si>
  <si>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</si>
  <si>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</si>
  <si>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</si>
  <si>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</si>
  <si>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</si>
  <si>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</si>
  <si>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</si>
  <si>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</si>
  <si>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</si>
  <si>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</si>
  <si>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</si>
  <si>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</si>
  <si>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</si>
  <si>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</si>
  <si>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</si>
  <si>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</si>
  <si>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</si>
  <si>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</si>
  <si>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</si>
  <si>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</si>
  <si>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</si>
  <si>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</si>
  <si>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</si>
  <si>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</si>
  <si>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</si>
  <si>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</si>
  <si>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</si>
  <si>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</si>
  <si>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</si>
  <si>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</si>
  <si>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</si>
  <si>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</si>
  <si>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</si>
  <si>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</si>
  <si>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</si>
  <si>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</si>
  <si>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</si>
  <si>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</si>
  <si>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</si>
  <si>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</si>
  <si>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</si>
  <si>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</si>
  <si>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</si>
  <si>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</si>
  <si>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</si>
  <si>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</si>
  <si>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</si>
  <si>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</si>
  <si>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</si>
  <si>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</si>
  <si>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</si>
  <si>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</si>
  <si>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</si>
  <si>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</si>
  <si>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</si>
  <si>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</si>
  <si>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</si>
  <si>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</si>
  <si>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</si>
  <si>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</si>
  <si>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</si>
  <si>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</si>
  <si>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</si>
  <si>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</si>
  <si>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</si>
  <si>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</si>
  <si>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</si>
  <si>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</si>
  <si>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</si>
  <si>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</si>
  <si>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</si>
  <si>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</si>
  <si>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</si>
  <si>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</si>
  <si>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</si>
  <si>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</si>
  <si>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</si>
  <si>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</si>
  <si>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</si>
  <si>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</si>
  <si>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</si>
  <si>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</si>
  <si>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</si>
  <si>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</si>
  <si>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</si>
  <si>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</si>
  <si>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</si>
  <si>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</si>
  <si>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</si>
  <si>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</si>
  <si>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</si>
  <si>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</si>
  <si>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</si>
  <si>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</si>
  <si>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</si>
  <si>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</si>
  <si>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</si>
  <si>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</si>
  <si>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</si>
  <si>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</si>
  <si>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</si>
  <si>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</si>
  <si>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</si>
  <si>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</si>
  <si>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</si>
  <si>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</si>
  <si>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</si>
  <si>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</si>
  <si>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</si>
  <si>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</si>
  <si>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</si>
  <si>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</si>
  <si>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</si>
  <si>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</si>
  <si>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</si>
  <si>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</si>
  <si>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</si>
  <si>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</si>
  <si>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</si>
  <si>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</si>
  <si>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</si>
  <si>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</si>
  <si>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</si>
  <si>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</si>
  <si>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</si>
  <si>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</si>
  <si>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</si>
  <si>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</si>
  <si>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</si>
  <si>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</si>
  <si>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</si>
  <si>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</si>
  <si>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</si>
  <si>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</si>
  <si>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</si>
  <si>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</si>
  <si>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</si>
  <si>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</si>
  <si>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</si>
  <si>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</si>
  <si>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</si>
  <si>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</si>
  <si>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</si>
  <si>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</si>
  <si>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</si>
  <si>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</si>
  <si>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</si>
  <si>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</si>
  <si>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</si>
  <si>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</si>
  <si>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</si>
  <si>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</si>
  <si>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</si>
  <si>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</si>
  <si>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</si>
  <si>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</si>
  <si>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</si>
  <si>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</si>
  <si>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</si>
  <si>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</si>
  <si>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</si>
  <si>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</si>
  <si>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</si>
  <si>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</si>
  <si>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</si>
  <si>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</si>
  <si>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</si>
  <si>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</si>
  <si>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</si>
  <si>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</si>
  <si>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</si>
  <si>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</si>
  <si>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</si>
  <si>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</si>
  <si>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</si>
  <si>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</si>
  <si>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</si>
  <si>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</si>
  <si>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</si>
  <si>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</si>
  <si>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</si>
  <si>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</si>
  <si>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</si>
  <si>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</si>
  <si>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</si>
  <si>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</si>
  <si>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</si>
  <si>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</si>
  <si>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</si>
  <si>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</si>
  <si>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</si>
  <si>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</si>
  <si>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</si>
  <si>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</si>
  <si>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</si>
  <si>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</si>
  <si>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</si>
  <si>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</si>
  <si>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</si>
  <si>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</si>
  <si>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</si>
  <si>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</si>
  <si>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</si>
  <si>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</si>
  <si>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</si>
  <si>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</si>
  <si>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</si>
  <si>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</si>
  <si>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</si>
  <si>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</si>
  <si>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</si>
  <si>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</si>
  <si>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</si>
  <si>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</si>
  <si>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</si>
  <si>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</si>
  <si>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</si>
  <si>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</si>
  <si>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</si>
  <si>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</si>
  <si>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</si>
  <si>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</si>
  <si>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</si>
  <si>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</si>
  <si>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</si>
  <si>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</si>
  <si>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</si>
  <si>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</si>
  <si>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</si>
  <si>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</si>
  <si>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</si>
  <si>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</si>
  <si>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</si>
  <si>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</si>
  <si>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</si>
  <si>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</si>
  <si>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</si>
  <si>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</si>
  <si>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</si>
  <si>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</si>
  <si>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</si>
  <si>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</si>
  <si>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</si>
  <si>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</si>
  <si>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</si>
  <si>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</si>
  <si>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</si>
  <si>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</si>
  <si>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</si>
  <si>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</si>
  <si>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</si>
  <si>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</si>
  <si>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</si>
  <si>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</si>
  <si>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</si>
  <si>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</si>
  <si>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</si>
  <si>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</si>
  <si>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</si>
  <si>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</si>
  <si>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</si>
  <si>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</si>
  <si>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</si>
  <si>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</si>
  <si>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</si>
  <si>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</si>
  <si>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</si>
  <si>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</si>
  <si>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</si>
  <si>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</si>
  <si>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</si>
  <si>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</si>
  <si>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</si>
  <si>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</si>
  <si>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</si>
  <si>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</si>
  <si>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</si>
  <si>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</si>
  <si>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</si>
  <si>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</si>
  <si>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</si>
  <si>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</si>
  <si>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</si>
  <si>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</si>
  <si>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</si>
  <si>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</si>
  <si>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</si>
  <si>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</si>
  <si>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</si>
  <si>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</si>
  <si>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</si>
  <si>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</si>
  <si>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</si>
  <si>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</si>
  <si>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</si>
  <si>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</si>
  <si>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</si>
  <si>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</si>
  <si>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</si>
  <si>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</si>
  <si>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</si>
  <si>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</si>
  <si>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</si>
  <si>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</si>
  <si>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</si>
  <si>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</si>
  <si>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</si>
  <si>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</si>
  <si>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</si>
  <si>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</si>
  <si>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</si>
  <si>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</si>
  <si>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</si>
  <si>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</si>
  <si>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</si>
  <si>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</si>
  <si>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</si>
  <si>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</si>
  <si>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</si>
  <si>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</si>
  <si>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</si>
  <si>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</si>
  <si>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</si>
  <si>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</si>
  <si>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</si>
  <si>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</si>
  <si>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</si>
  <si>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</si>
  <si>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</si>
  <si>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</si>
  <si>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</si>
  <si>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</si>
  <si>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</si>
  <si>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</si>
  <si>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</si>
  <si>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</si>
  <si>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</si>
  <si>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</si>
  <si>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</si>
  <si>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</si>
  <si>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</si>
  <si>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</si>
  <si>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</si>
  <si>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</si>
  <si>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</si>
  <si>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</si>
  <si>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</si>
  <si>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</si>
  <si>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</si>
  <si>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</si>
  <si>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</si>
  <si>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</si>
  <si>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</si>
  <si>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</si>
  <si>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</si>
  <si>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</si>
  <si>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</si>
  <si>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</si>
  <si>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</si>
  <si>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</si>
  <si>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</si>
  <si>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</si>
  <si>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</si>
  <si>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</si>
  <si>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</si>
  <si>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</si>
  <si>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</si>
  <si>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</si>
  <si>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</si>
  <si>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</si>
  <si>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</si>
  <si>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</si>
  <si>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</si>
  <si>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</si>
  <si>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</si>
  <si>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</si>
  <si>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</si>
  <si>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</si>
  <si>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</si>
  <si>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</si>
  <si>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</si>
  <si>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</si>
  <si>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</si>
  <si>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</si>
  <si>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</si>
  <si>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</si>
  <si>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</si>
  <si>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</si>
  <si>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</si>
  <si>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</si>
  <si>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</si>
  <si>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</si>
  <si>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</si>
  <si>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</si>
  <si>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</si>
  <si>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</si>
  <si>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</si>
  <si>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</si>
  <si>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</si>
  <si>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</si>
  <si>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</si>
  <si>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</si>
  <si>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</si>
  <si>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</si>
  <si>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</si>
  <si>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</si>
  <si>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</si>
  <si>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</si>
  <si>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</si>
  <si>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</si>
  <si>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</si>
  <si>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</si>
  <si>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</si>
  <si>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</si>
  <si>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</si>
  <si>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</si>
  <si>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</si>
  <si>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</si>
  <si>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</si>
  <si>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</si>
  <si>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</si>
  <si>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</si>
  <si>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</si>
  <si>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</si>
  <si>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</si>
  <si>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</si>
  <si>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</si>
  <si>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</si>
  <si>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</si>
  <si>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</si>
  <si>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</si>
  <si>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</si>
  <si>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</si>
  <si>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</si>
  <si>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</si>
  <si>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</si>
  <si>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</si>
  <si>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</si>
  <si>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</si>
  <si>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</si>
  <si>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</si>
  <si>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</si>
  <si>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</si>
  <si>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</si>
  <si>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</si>
  <si>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</si>
  <si>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</si>
  <si>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</si>
  <si>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</si>
  <si>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</si>
  <si>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</si>
  <si>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</si>
  <si>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</si>
  <si>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</si>
  <si>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</si>
  <si>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</si>
  <si>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</si>
  <si>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</si>
  <si>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</si>
  <si>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</si>
  <si>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</si>
  <si>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</si>
  <si>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</si>
  <si>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</si>
  <si>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</si>
  <si>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</si>
  <si>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</si>
  <si>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</si>
  <si>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</si>
  <si>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</si>
  <si>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</si>
  <si>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</si>
  <si>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</si>
  <si>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</si>
  <si>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</si>
  <si>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</si>
  <si>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</si>
  <si>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</si>
  <si>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</si>
  <si>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</si>
  <si>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</si>
  <si>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</si>
  <si>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</si>
  <si>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</si>
  <si>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</si>
  <si>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</si>
  <si>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</si>
  <si>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</si>
  <si>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</si>
  <si>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</si>
  <si>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</si>
  <si>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</si>
  <si>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</si>
  <si>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</si>
  <si>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</si>
  <si>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</si>
  <si>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</si>
  <si>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</si>
  <si>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</si>
  <si>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</si>
  <si>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</si>
  <si>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</si>
  <si>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</si>
  <si>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</si>
  <si>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</si>
  <si>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</si>
  <si>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</si>
  <si>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</si>
  <si>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</si>
  <si>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</si>
  <si>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</si>
  <si>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</si>
  <si>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</si>
  <si>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</si>
  <si>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</si>
  <si>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</si>
  <si>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</si>
  <si>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</si>
  <si>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</si>
  <si>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</si>
  <si>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</si>
  <si>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</si>
  <si>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</si>
  <si>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</si>
  <si>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</si>
  <si>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</si>
  <si>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</si>
  <si>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</si>
  <si>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</si>
  <si>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</si>
  <si>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</si>
  <si>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</si>
  <si>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</si>
  <si>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</si>
  <si>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</si>
  <si>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</si>
  <si>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</si>
  <si>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</si>
  <si>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</si>
  <si>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</si>
  <si>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</si>
  <si>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</si>
  <si>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</si>
  <si>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</si>
  <si>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</si>
  <si>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</si>
  <si>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</si>
  <si>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</si>
  <si>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</si>
  <si>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</si>
  <si>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</si>
  <si>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</si>
  <si>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</si>
  <si>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</si>
  <si>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</si>
  <si>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</si>
  <si>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</si>
  <si>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</si>
  <si>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</si>
  <si>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</si>
  <si>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</si>
  <si>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</si>
  <si>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</si>
  <si>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</si>
  <si>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</si>
  <si>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</si>
  <si>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</si>
  <si>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</si>
  <si>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</si>
  <si>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</si>
  <si>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</si>
  <si>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</si>
  <si>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</si>
  <si>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</si>
  <si>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</si>
  <si>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</si>
  <si>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</si>
  <si>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</si>
  <si>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</si>
  <si>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</si>
  <si>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</si>
  <si>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</si>
  <si>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</si>
  <si>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</si>
  <si>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</si>
  <si>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</si>
  <si>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</si>
  <si>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</si>
  <si>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</si>
  <si>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</si>
  <si>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</si>
  <si>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</si>
  <si>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</si>
  <si>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</si>
  <si>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</si>
  <si>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</si>
  <si>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</si>
  <si>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</si>
  <si>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</si>
  <si>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</si>
  <si>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</si>
  <si>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</si>
  <si>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</si>
  <si>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</si>
  <si>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</si>
  <si>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</si>
  <si>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</si>
  <si>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</si>
  <si>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</si>
  <si>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</si>
  <si>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</si>
  <si>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</si>
  <si>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</si>
  <si>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</si>
  <si>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</si>
  <si>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</si>
  <si>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</si>
  <si>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</si>
  <si>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</si>
  <si>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</si>
  <si>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</si>
  <si>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</si>
  <si>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</si>
  <si>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</si>
  <si>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</si>
  <si>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</si>
  <si>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</si>
  <si>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</si>
  <si>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</si>
  <si>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</si>
  <si>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</si>
  <si>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</si>
  <si>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</si>
  <si>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</si>
  <si>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</si>
  <si>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</si>
  <si>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</si>
  <si>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</si>
  <si>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</si>
  <si>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</si>
  <si>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</si>
  <si>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</si>
  <si>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</si>
  <si>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</si>
  <si>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</si>
  <si>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</si>
  <si>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</si>
  <si>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</si>
  <si>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</si>
  <si>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</si>
  <si>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</si>
  <si>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</si>
  <si>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</si>
  <si>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</si>
  <si>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</si>
  <si>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</si>
  <si>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</si>
  <si>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</si>
  <si>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</si>
  <si>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</si>
  <si>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</si>
  <si>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</si>
  <si>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</si>
  <si>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</si>
  <si>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</si>
  <si>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</si>
  <si>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</si>
  <si>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</si>
  <si>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</si>
  <si>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</si>
  <si>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</si>
  <si>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</si>
  <si>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</si>
  <si>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</si>
  <si>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</si>
  <si>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</si>
  <si>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</si>
  <si>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</si>
  <si>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</si>
  <si>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</si>
  <si>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</si>
  <si>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</si>
  <si>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</si>
  <si>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</si>
  <si>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</si>
  <si>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</si>
  <si>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</si>
  <si>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</si>
  <si>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</si>
  <si>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</si>
  <si>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</si>
  <si>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</si>
  <si>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</si>
  <si>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</si>
  <si>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</si>
  <si>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</si>
  <si>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</si>
  <si>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</si>
  <si>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</si>
  <si>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</si>
  <si>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</si>
  <si>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</si>
  <si>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</si>
  <si>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</si>
  <si>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</si>
  <si>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</si>
  <si>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</si>
  <si>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</si>
  <si>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</si>
  <si>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</si>
  <si>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</si>
  <si>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</si>
  <si>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</si>
  <si>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</si>
  <si>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</si>
  <si>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</si>
  <si>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</si>
  <si>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</si>
  <si>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</si>
  <si>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</si>
  <si>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</si>
  <si>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</si>
  <si>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</si>
  <si>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</si>
  <si>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</si>
  <si>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</si>
  <si>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</si>
  <si>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</si>
  <si>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</si>
  <si>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</si>
  <si>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</si>
  <si>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</si>
  <si>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</si>
  <si>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</si>
  <si>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</si>
  <si>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</si>
  <si>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</si>
  <si>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</si>
  <si>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</si>
  <si>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</si>
  <si>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</si>
  <si>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</si>
  <si>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</si>
  <si>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</si>
  <si>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</si>
  <si>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</si>
  <si>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</si>
  <si>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</si>
  <si>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</si>
  <si>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</si>
  <si>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</si>
  <si>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</si>
  <si>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</si>
  <si>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</si>
  <si>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</si>
  <si>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</si>
  <si>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</si>
  <si>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</si>
  <si>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</si>
  <si>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</si>
  <si>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</si>
  <si>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</si>
  <si>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</si>
  <si>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</si>
  <si>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</si>
  <si>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</si>
  <si>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</si>
  <si>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</si>
  <si>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</si>
  <si>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</si>
  <si>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</si>
  <si>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</si>
  <si>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</si>
  <si>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</si>
  <si>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</si>
  <si>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</si>
  <si>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</si>
  <si>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</si>
  <si>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</si>
  <si>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</si>
  <si>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</si>
  <si>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</si>
  <si>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</si>
  <si>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</si>
  <si>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</si>
  <si>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</si>
  <si>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</si>
  <si>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</si>
  <si>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</si>
  <si>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</si>
  <si>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</si>
  <si>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</si>
  <si>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</si>
  <si>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</si>
  <si>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</si>
  <si>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</si>
  <si>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</si>
  <si>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</si>
  <si>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</si>
  <si>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</si>
  <si>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</si>
  <si>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</si>
  <si>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</si>
  <si>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</si>
  <si>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</si>
  <si>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</si>
  <si>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</si>
  <si>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</si>
  <si>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</si>
  <si>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</si>
  <si>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</si>
  <si>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</si>
  <si>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</si>
  <si>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</si>
  <si>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</si>
  <si>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</si>
  <si>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</si>
  <si>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</si>
  <si>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</si>
  <si>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</si>
  <si>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</si>
  <si>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</si>
  <si>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</si>
  <si>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</si>
  <si>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</si>
  <si>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</si>
  <si>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</si>
  <si>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</si>
  <si>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</si>
  <si>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</si>
  <si>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</si>
  <si>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</si>
  <si>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</si>
  <si>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</si>
  <si>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</si>
  <si>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</si>
  <si>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</si>
  <si>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</si>
  <si>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</si>
  <si>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</si>
  <si>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</si>
  <si>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</si>
  <si>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</si>
  <si>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</si>
  <si>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</si>
  <si>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</si>
  <si>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</si>
  <si>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</si>
  <si>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</si>
  <si>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</si>
  <si>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</si>
  <si>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</si>
  <si>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</si>
  <si>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</si>
  <si>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</si>
  <si>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</si>
  <si>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</si>
  <si>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</si>
  <si>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</si>
  <si>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</si>
  <si>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</si>
  <si>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</si>
  <si>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</si>
  <si>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</si>
  <si>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</si>
  <si>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</si>
  <si>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</si>
  <si>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</si>
  <si>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</si>
  <si>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</si>
  <si>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</si>
  <si>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</si>
  <si>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</si>
  <si>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</si>
  <si>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</si>
  <si>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</si>
  <si>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</si>
  <si>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</si>
  <si>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</si>
  <si>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</si>
  <si>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</si>
  <si>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</si>
  <si>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</si>
  <si>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</si>
  <si>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</si>
  <si>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</si>
  <si>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</si>
  <si>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</si>
  <si>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</si>
  <si>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</si>
  <si>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</si>
  <si>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</si>
  <si>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</si>
  <si>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</si>
  <si>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</si>
  <si>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</si>
  <si>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</si>
  <si>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</si>
  <si>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</si>
  <si>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</si>
  <si>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</si>
  <si>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</si>
  <si>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</si>
  <si>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</si>
  <si>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</si>
  <si>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</si>
  <si>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</si>
  <si>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</si>
  <si>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</si>
  <si>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</si>
  <si>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</si>
  <si>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</si>
  <si>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</si>
  <si>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</si>
  <si>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</si>
  <si>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</si>
  <si>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</si>
  <si>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</si>
  <si>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</si>
  <si>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</si>
  <si>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</si>
  <si>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</si>
  <si>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</si>
  <si>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</si>
  <si>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</si>
  <si>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</si>
  <si>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</si>
  <si>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</si>
  <si>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</si>
  <si>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</si>
  <si>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</si>
  <si>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</si>
  <si>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</si>
  <si>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</si>
  <si>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</si>
  <si>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</si>
  <si>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</si>
  <si>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</si>
  <si>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</si>
  <si>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</si>
  <si>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</si>
  <si>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</si>
  <si>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</si>
  <si>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</si>
  <si>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</si>
  <si>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</si>
  <si>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</si>
  <si>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</si>
  <si>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</si>
  <si>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</si>
  <si>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</si>
  <si>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</si>
  <si>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</si>
  <si>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</si>
  <si>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</si>
  <si>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</si>
  <si>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</si>
  <si>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</si>
  <si>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</si>
  <si>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</si>
  <si>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</si>
  <si>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</si>
  <si>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</si>
  <si>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</si>
  <si>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</si>
  <si>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</si>
  <si>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</si>
  <si>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</si>
  <si>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</si>
  <si>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</si>
  <si>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</si>
  <si>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</si>
  <si>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</si>
  <si>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</si>
  <si>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</si>
  <si>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</si>
  <si>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</si>
  <si>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</si>
  <si>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</si>
  <si>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</si>
  <si>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</si>
  <si>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</si>
  <si>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</si>
  <si>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</si>
  <si>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</si>
  <si>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</si>
  <si>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</si>
  <si>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</si>
  <si>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</si>
  <si>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</si>
  <si>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</si>
  <si>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</si>
  <si>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</si>
  <si>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</si>
  <si>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</si>
  <si>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</si>
  <si>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</si>
  <si>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</si>
  <si>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</si>
  <si>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</si>
  <si>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</si>
  <si>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</si>
  <si>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</si>
  <si>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</si>
  <si>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</si>
  <si>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</si>
  <si>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</si>
  <si>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</si>
  <si>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</si>
  <si>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</si>
  <si>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</si>
  <si>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</si>
  <si>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</si>
  <si>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</si>
  <si>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</si>
  <si>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</si>
  <si>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</si>
  <si>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</si>
  <si>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</si>
  <si>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</si>
  <si>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</si>
  <si>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</si>
  <si>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</si>
  <si>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</si>
  <si>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</si>
  <si>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</si>
  <si>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</si>
  <si>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</si>
  <si>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</si>
  <si>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</si>
  <si>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</si>
  <si>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</si>
  <si>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</si>
  <si>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</si>
  <si>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</si>
  <si>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</si>
  <si>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</si>
  <si>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</si>
  <si>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</si>
  <si>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</si>
  <si>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</si>
  <si>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</si>
  <si>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</si>
  <si>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</si>
  <si>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</si>
  <si>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</si>
  <si>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</si>
  <si>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</si>
  <si>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</si>
  <si>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</si>
  <si>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</si>
  <si>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</si>
  <si>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</si>
  <si>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</si>
  <si>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</si>
  <si>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</si>
  <si>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</si>
  <si>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</si>
  <si>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</si>
  <si>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</si>
  <si>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</si>
  <si>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</si>
  <si>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</si>
  <si>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</si>
  <si>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</si>
  <si>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</si>
  <si>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</si>
  <si>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</si>
  <si>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</si>
  <si>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</si>
  <si>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</si>
  <si>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</si>
  <si>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</si>
  <si>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</si>
  <si>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</si>
  <si>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</si>
  <si>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</si>
  <si>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</si>
  <si>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</si>
  <si>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</si>
  <si>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</si>
  <si>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</si>
  <si>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</si>
  <si>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</si>
  <si>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</si>
  <si>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</si>
  <si>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</si>
  <si>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</si>
  <si>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</si>
  <si>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</si>
  <si>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</si>
  <si>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</si>
  <si>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</si>
  <si>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</si>
  <si>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</si>
  <si>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</si>
  <si>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</si>
  <si>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</si>
  <si>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</si>
  <si>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</si>
  <si>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</si>
  <si>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</si>
  <si>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</si>
  <si>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</si>
  <si>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</si>
  <si>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</si>
  <si>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</si>
  <si>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</si>
  <si>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</si>
  <si>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</si>
  <si>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</si>
  <si>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</si>
  <si>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</si>
  <si>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</si>
  <si>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</si>
  <si>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</si>
  <si>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</si>
  <si>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</si>
  <si>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</si>
  <si>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</si>
  <si>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</si>
  <si>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</si>
  <si>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</si>
  <si>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</si>
  <si>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</si>
  <si>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</si>
  <si>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</si>
  <si>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</si>
  <si>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</si>
  <si>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</si>
  <si>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</si>
  <si>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</si>
  <si>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</si>
  <si>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</si>
  <si>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</si>
  <si>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</si>
  <si>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</si>
  <si>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</si>
  <si>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</si>
  <si>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</si>
  <si>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</si>
  <si>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</si>
  <si>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</si>
  <si>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</si>
  <si>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</si>
  <si>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</si>
  <si>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</si>
  <si>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</si>
  <si>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</si>
  <si>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</si>
  <si>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</si>
  <si>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</si>
  <si>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</si>
  <si>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</si>
  <si>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</si>
  <si>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</si>
  <si>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</si>
  <si>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</si>
  <si>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</si>
  <si>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</si>
  <si>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</si>
  <si>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</si>
  <si>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</si>
  <si>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</si>
  <si>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</si>
  <si>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</si>
  <si>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</si>
  <si>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</si>
  <si>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</si>
  <si>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</si>
  <si>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</si>
  <si>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</si>
  <si>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</si>
  <si>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</si>
  <si>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</si>
  <si>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</si>
  <si>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</si>
  <si>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</si>
  <si>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</si>
  <si>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</si>
  <si>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</si>
  <si>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</si>
  <si>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</si>
  <si>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</si>
  <si>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</si>
  <si>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</si>
  <si>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</si>
  <si>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</si>
  <si>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</si>
  <si>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</si>
  <si>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</si>
  <si>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</si>
  <si>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</si>
  <si>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</si>
  <si>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</si>
  <si>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</si>
  <si>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</si>
  <si>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</si>
  <si>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</si>
  <si>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</si>
  <si>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</si>
  <si>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</si>
  <si>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</si>
  <si>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</si>
  <si>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</si>
  <si>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</si>
  <si>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</si>
  <si>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</si>
  <si>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</si>
  <si>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</si>
  <si>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</si>
  <si>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</si>
  <si>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</si>
  <si>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</si>
  <si>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</si>
  <si>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</si>
  <si>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</si>
  <si>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</si>
  <si>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</si>
  <si>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</si>
  <si>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</si>
  <si>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</si>
  <si>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</si>
  <si>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</si>
  <si>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</si>
  <si>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</si>
  <si>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</si>
  <si>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</si>
  <si>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</si>
  <si>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</si>
  <si>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</si>
  <si>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</si>
  <si>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</si>
  <si>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</si>
  <si>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</si>
  <si>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</si>
  <si>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</si>
  <si>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</si>
  <si>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</si>
  <si>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</si>
  <si>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</si>
  <si>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</si>
  <si>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</si>
  <si>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</si>
  <si>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</si>
  <si>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</si>
  <si>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</si>
  <si>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</si>
  <si>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</si>
  <si>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</si>
  <si>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</si>
  <si>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</si>
  <si>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</si>
  <si>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</si>
  <si>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</si>
  <si>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</si>
  <si>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</si>
  <si>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</si>
  <si>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</si>
  <si>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</si>
  <si>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</si>
  <si>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</si>
  <si>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</si>
  <si>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</si>
  <si>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</si>
  <si>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</si>
  <si>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</si>
  <si>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</si>
  <si>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</si>
  <si>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</si>
  <si>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</si>
  <si>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</si>
  <si>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</si>
  <si>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</si>
  <si>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</si>
  <si>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</si>
  <si>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</si>
  <si>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</si>
  <si>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</si>
  <si>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</si>
  <si>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</si>
  <si>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</si>
  <si>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</si>
  <si>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</si>
  <si>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</si>
  <si>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</si>
  <si>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</si>
  <si>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</si>
  <si>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</si>
  <si>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</si>
  <si>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</si>
  <si>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</si>
  <si>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</si>
  <si>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</si>
  <si>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</si>
  <si>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</si>
  <si>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</si>
  <si>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</si>
  <si>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</si>
  <si>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</si>
  <si>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</si>
  <si>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</si>
  <si>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</si>
  <si>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</si>
  <si>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</si>
  <si>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</si>
  <si>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</si>
  <si>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</si>
  <si>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</si>
  <si>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</si>
  <si>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</si>
  <si>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</si>
  <si>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</si>
  <si>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</si>
  <si>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</si>
  <si>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</si>
  <si>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</si>
  <si>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</si>
  <si>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</si>
  <si>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</si>
  <si>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</si>
  <si>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</si>
  <si>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</si>
  <si>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</si>
  <si>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</si>
  <si>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</si>
  <si>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</si>
  <si>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</si>
  <si>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</si>
  <si>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</si>
  <si>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</si>
  <si>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</si>
  <si>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</si>
  <si>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</si>
  <si>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</si>
  <si>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</si>
  <si>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</si>
  <si>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</si>
  <si>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</si>
  <si>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</si>
  <si>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</si>
  <si>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</si>
  <si>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</si>
  <si>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</si>
  <si>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</si>
  <si>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</si>
  <si>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</si>
  <si>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</si>
  <si>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</si>
  <si>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</si>
  <si>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</si>
  <si>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</si>
  <si>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</si>
  <si>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</si>
  <si>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</si>
  <si>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</si>
  <si>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</si>
  <si>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</si>
  <si>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</si>
  <si>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</si>
  <si>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</si>
  <si>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</si>
  <si>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</si>
  <si>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</si>
  <si>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</si>
  <si>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</si>
  <si>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</si>
  <si>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</si>
  <si>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</si>
  <si>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</si>
  <si>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</si>
  <si>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</si>
  <si>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</si>
  <si>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</si>
  <si>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</si>
  <si>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</si>
  <si>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</si>
  <si>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</si>
  <si>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</si>
  <si>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</si>
  <si>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</si>
  <si>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</si>
  <si>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</si>
  <si>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</si>
  <si>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</si>
  <si>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</si>
  <si>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</si>
  <si>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</si>
  <si>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</si>
  <si>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</si>
  <si>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</si>
  <si>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</si>
  <si>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</si>
  <si>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</si>
  <si>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</si>
  <si>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</si>
  <si>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</si>
  <si>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</si>
  <si>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</si>
  <si>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</si>
  <si>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</si>
  <si>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</si>
  <si>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</si>
  <si>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</si>
  <si>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</si>
  <si>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</si>
  <si>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</si>
  <si>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</si>
  <si>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</si>
  <si>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</si>
  <si>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</si>
  <si>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</si>
  <si>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</si>
  <si>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</si>
  <si>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</si>
  <si>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</si>
  <si>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</si>
  <si>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</si>
  <si>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</si>
  <si>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</si>
  <si>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</si>
  <si>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</si>
  <si>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</si>
  <si>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</si>
  <si>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</si>
  <si>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</si>
  <si>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</si>
  <si>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</si>
  <si>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</si>
  <si>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</si>
  <si>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</si>
  <si>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</si>
  <si>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</si>
  <si>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</si>
  <si>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</si>
  <si>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</si>
  <si>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</si>
  <si>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</si>
  <si>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</si>
  <si>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</si>
  <si>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</si>
  <si>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</si>
  <si>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</si>
  <si>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</si>
  <si>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</si>
  <si>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</si>
  <si>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</si>
  <si>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</si>
  <si>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</si>
  <si>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</si>
  <si>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</si>
  <si>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</si>
  <si>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</si>
  <si>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</si>
  <si>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</si>
  <si>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</si>
  <si>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</si>
  <si>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</si>
  <si>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</si>
  <si>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</si>
  <si>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</si>
  <si>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</si>
  <si>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</si>
  <si>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</si>
  <si>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</si>
  <si>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</si>
  <si>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</si>
  <si>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</si>
  <si>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</si>
  <si>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</si>
  <si>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</si>
  <si>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</si>
  <si>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</si>
  <si>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</si>
  <si>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</si>
  <si>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</si>
  <si>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</si>
  <si>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</si>
  <si>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</si>
  <si>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</si>
  <si>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</si>
  <si>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</si>
  <si>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</si>
  <si>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</si>
  <si>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</si>
  <si>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</si>
  <si>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</si>
  <si>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</si>
  <si>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</si>
  <si>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</si>
  <si>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</si>
  <si>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</si>
  <si>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</si>
  <si>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</si>
  <si>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</si>
  <si>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</si>
  <si>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</si>
  <si>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</si>
  <si>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</si>
  <si>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</si>
  <si>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</si>
  <si>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</si>
  <si>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</si>
  <si>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</si>
  <si>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</si>
  <si>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</si>
  <si>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</si>
  <si>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</si>
  <si>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</si>
  <si>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</si>
  <si>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</si>
  <si>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</si>
  <si>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</si>
  <si>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</si>
  <si>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</si>
  <si>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</si>
  <si>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</si>
  <si>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</si>
  <si>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</si>
  <si>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</si>
  <si>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</si>
  <si>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</si>
  <si>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</si>
  <si>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</si>
  <si>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</si>
  <si>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</si>
  <si>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</si>
  <si>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</si>
  <si>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</si>
  <si>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</si>
  <si>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</si>
  <si>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</si>
  <si>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</si>
  <si>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</si>
  <si>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</si>
  <si>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</si>
  <si>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</si>
  <si>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</si>
  <si>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</si>
  <si>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</si>
  <si>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</si>
  <si>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</si>
  <si>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</si>
  <si>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</si>
  <si>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</si>
  <si>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</si>
  <si>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</si>
  <si>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</si>
  <si>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</si>
  <si>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</si>
  <si>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</si>
  <si>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</si>
  <si>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</si>
  <si>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</si>
  <si>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</si>
  <si>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</si>
  <si>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</si>
  <si>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</si>
  <si>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</si>
  <si>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</si>
  <si>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</si>
  <si>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</si>
  <si>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</si>
  <si>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</si>
  <si>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</si>
  <si>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</si>
  <si>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</si>
  <si>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</si>
  <si>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</si>
  <si>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</si>
  <si>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</si>
  <si>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</si>
  <si>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</si>
  <si>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</si>
  <si>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</si>
  <si>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</si>
  <si>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</si>
  <si>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</si>
  <si>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</si>
  <si>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</si>
  <si>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</si>
  <si>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</si>
  <si>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</si>
  <si>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</si>
  <si>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</si>
  <si>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</si>
  <si>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</si>
  <si>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</si>
  <si>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</si>
  <si>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</si>
  <si>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</si>
  <si>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</si>
  <si>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</si>
  <si>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</si>
  <si>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</si>
  <si>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</si>
  <si>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</si>
  <si>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</si>
  <si>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</si>
  <si>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</si>
  <si>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</si>
  <si>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</si>
  <si>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</si>
  <si>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</si>
  <si>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</si>
  <si>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</si>
  <si>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</si>
  <si>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</si>
  <si>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</si>
  <si>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</si>
  <si>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</si>
  <si>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</si>
  <si>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</si>
  <si>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</si>
  <si>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</si>
  <si>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</si>
  <si>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</si>
  <si>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</si>
  <si>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</si>
  <si>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</si>
  <si>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</si>
  <si>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</si>
  <si>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</si>
  <si>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</si>
  <si>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</si>
  <si>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</si>
  <si>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</si>
  <si>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</si>
  <si>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</si>
  <si>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</si>
  <si>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</si>
  <si>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</si>
  <si>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</si>
  <si>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</si>
  <si>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</si>
  <si>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</si>
  <si>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</si>
  <si>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</si>
  <si>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</si>
  <si>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</si>
  <si>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</si>
  <si>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</si>
  <si>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</si>
  <si>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</si>
  <si>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</si>
  <si>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</si>
  <si>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</si>
  <si>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</si>
  <si>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</si>
  <si>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</si>
  <si>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</si>
  <si>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</si>
  <si>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</si>
  <si>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</si>
  <si>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</si>
  <si>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</si>
  <si>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</si>
  <si>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</si>
  <si>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</si>
  <si>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</si>
  <si>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</si>
  <si>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</si>
  <si>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</si>
  <si>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</si>
  <si>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</si>
  <si>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</si>
  <si>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</si>
  <si>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</si>
  <si>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</si>
  <si>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</si>
  <si>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</si>
  <si>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</si>
  <si>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</si>
  <si>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</si>
  <si>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</si>
  <si>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</si>
  <si>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</si>
  <si>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</si>
  <si>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</si>
  <si>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</si>
  <si>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</si>
  <si>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</si>
  <si>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</si>
  <si>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</si>
  <si>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</si>
  <si>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</si>
  <si>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</si>
  <si>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</si>
  <si>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</si>
  <si>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</si>
  <si>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</si>
  <si>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</si>
  <si>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</si>
  <si>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</si>
  <si>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</si>
  <si>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</si>
  <si>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</si>
  <si>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</si>
  <si>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</si>
  <si>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</si>
  <si>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</si>
  <si>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</si>
  <si>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</si>
  <si>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</si>
  <si>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</si>
  <si>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</si>
  <si>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</si>
  <si>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</si>
  <si>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</si>
  <si>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</si>
  <si>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</si>
  <si>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</si>
  <si>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</si>
  <si>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</si>
  <si>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</si>
  <si>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</si>
  <si>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</si>
  <si>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</si>
  <si>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</si>
  <si>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</si>
  <si>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</si>
  <si>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</si>
  <si>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</si>
  <si>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</si>
  <si>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</si>
  <si>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</si>
  <si>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</si>
  <si>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</si>
  <si>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</si>
  <si>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</si>
  <si>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</si>
  <si>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</si>
  <si>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</si>
  <si>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</si>
  <si>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</si>
  <si>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</si>
  <si>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</si>
  <si>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</si>
  <si>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</si>
  <si>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</si>
  <si>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</si>
  <si>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</si>
  <si>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</si>
  <si>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</si>
  <si>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</si>
  <si>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</si>
  <si>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</si>
  <si>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</si>
  <si>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</si>
  <si>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</si>
  <si>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</si>
  <si>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</si>
  <si>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</si>
  <si>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</si>
  <si>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</si>
  <si>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</si>
  <si>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</si>
  <si>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</si>
  <si>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</si>
  <si>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</si>
  <si>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</si>
  <si>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</si>
  <si>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</si>
  <si>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</si>
  <si>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</si>
  <si>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</si>
  <si>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</si>
  <si>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</si>
  <si>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</si>
  <si>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</si>
  <si>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</si>
  <si>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</si>
  <si>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</si>
  <si>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</si>
  <si>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</si>
  <si>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</si>
  <si>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</si>
  <si>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</si>
  <si>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</si>
  <si>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</si>
  <si>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</si>
  <si>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</si>
  <si>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</si>
  <si>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</si>
  <si>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</si>
  <si>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</si>
  <si>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</si>
  <si>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</si>
  <si>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</si>
  <si>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</si>
  <si>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</si>
  <si>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</si>
  <si>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</si>
  <si>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</si>
  <si>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</si>
  <si>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</si>
  <si>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</si>
  <si>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</si>
  <si>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</si>
  <si>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</si>
  <si>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</si>
  <si>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</si>
  <si>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</si>
  <si>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</si>
  <si>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</si>
  <si>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</si>
  <si>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</si>
  <si>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</si>
  <si>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</si>
  <si>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</si>
  <si>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</si>
  <si>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</si>
  <si>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</si>
  <si>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</si>
  <si>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</si>
  <si>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</si>
  <si>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</si>
  <si>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</si>
  <si>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</si>
  <si>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</si>
  <si>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</si>
  <si>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</si>
  <si>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</si>
  <si>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</si>
  <si>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</si>
  <si>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</si>
  <si>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</si>
  <si>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</si>
  <si>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</si>
  <si>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</si>
  <si>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</si>
  <si>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</si>
  <si>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</si>
  <si>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</si>
  <si>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</si>
  <si>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</si>
  <si>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</si>
  <si>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</si>
  <si>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</si>
  <si>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</si>
  <si>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</si>
  <si>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</si>
  <si>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</si>
  <si>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</si>
  <si>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</si>
  <si>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</si>
  <si>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</si>
  <si>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</si>
  <si>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</si>
  <si>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</si>
  <si>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</si>
  <si>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</si>
  <si>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</si>
  <si>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</si>
  <si>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</si>
  <si>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</si>
  <si>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</si>
  <si>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</si>
  <si>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</si>
  <si>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</si>
  <si>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</si>
  <si>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</si>
  <si>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</si>
  <si>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</si>
  <si>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</si>
  <si>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</si>
  <si>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</si>
  <si>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</si>
  <si>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</si>
  <si>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</si>
  <si>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</si>
  <si>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</si>
  <si>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</si>
  <si>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</si>
  <si>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</si>
  <si>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</si>
  <si>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</si>
  <si>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</si>
  <si>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</si>
  <si>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</si>
  <si>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</si>
  <si>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</si>
  <si>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</si>
  <si>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</si>
  <si>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</si>
  <si>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</si>
  <si>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</si>
  <si>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</si>
  <si>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</si>
  <si>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</si>
  <si>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</si>
  <si>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</si>
  <si>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</si>
  <si>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</si>
  <si>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</si>
  <si>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</si>
  <si>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</si>
  <si>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</si>
  <si>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</si>
  <si>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</si>
  <si>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</si>
  <si>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</si>
  <si>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</si>
  <si>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</si>
  <si>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</si>
  <si>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</si>
  <si>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</si>
  <si>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</si>
  <si>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</si>
  <si>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</si>
  <si>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</si>
  <si>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</si>
  <si>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</si>
  <si>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</si>
  <si>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</si>
  <si>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</si>
  <si>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</si>
  <si>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</si>
  <si>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</si>
  <si>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</si>
  <si>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</si>
  <si>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</si>
  <si>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</si>
  <si>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</si>
  <si>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</si>
  <si>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</si>
  <si>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</si>
  <si>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</si>
  <si>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</si>
  <si>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</si>
  <si>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</si>
  <si>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</si>
  <si>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</si>
  <si>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</si>
  <si>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</si>
  <si>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</si>
  <si>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</si>
  <si>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</si>
  <si>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</si>
  <si>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</si>
  <si>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</si>
  <si>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</si>
  <si>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</si>
  <si>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</si>
  <si>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</si>
  <si>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</si>
  <si>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</si>
  <si>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</si>
  <si>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</si>
  <si>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</si>
  <si>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</si>
  <si>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</si>
  <si>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</si>
  <si>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</si>
  <si>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</si>
  <si>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</si>
  <si>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</si>
  <si>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</si>
  <si>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</si>
  <si>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</si>
  <si>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</si>
  <si>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</si>
  <si>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</si>
  <si>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</si>
  <si>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</si>
  <si>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</si>
  <si>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</si>
  <si>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</si>
  <si>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</si>
  <si>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</si>
  <si>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</si>
  <si>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</si>
  <si>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</si>
  <si>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</si>
  <si>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</si>
  <si>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</si>
  <si>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</si>
  <si>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</si>
  <si>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</si>
  <si>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</si>
  <si>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</si>
  <si>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</si>
  <si>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</si>
  <si>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</si>
  <si>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</si>
  <si>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</si>
  <si>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</si>
  <si>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</si>
  <si>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</si>
  <si>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</si>
  <si>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</si>
  <si>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</si>
  <si>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</si>
  <si>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</si>
  <si>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</si>
  <si>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</si>
  <si>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</si>
  <si>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</si>
  <si>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</si>
  <si>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</si>
  <si>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</si>
  <si>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</si>
  <si>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</si>
  <si>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</si>
  <si>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</si>
  <si>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</si>
  <si>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</si>
  <si>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</si>
  <si>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</si>
  <si>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</si>
  <si>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</si>
  <si>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</si>
  <si>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</si>
  <si>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</si>
  <si>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</si>
  <si>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</si>
  <si>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</si>
  <si>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</si>
  <si>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</si>
  <si>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</si>
  <si>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</si>
  <si>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</si>
  <si>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</si>
  <si>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</si>
  <si>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</si>
  <si>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</si>
  <si>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</si>
  <si>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</si>
  <si>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</si>
  <si>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</si>
  <si>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</si>
  <si>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</si>
  <si>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</si>
  <si>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</si>
  <si>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</si>
  <si>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</si>
  <si>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</si>
  <si>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</si>
  <si>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</si>
  <si>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</si>
  <si>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</si>
  <si>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</si>
  <si>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</si>
  <si>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</si>
  <si>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</si>
  <si>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</si>
  <si>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</si>
  <si>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</si>
  <si>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</si>
  <si>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</si>
  <si>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</si>
  <si>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</si>
  <si>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</si>
  <si>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</si>
  <si>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</si>
  <si>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</si>
  <si>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</si>
  <si>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</si>
  <si>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</si>
  <si>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</si>
  <si>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</si>
  <si>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</si>
  <si>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</si>
  <si>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</si>
  <si>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</si>
  <si>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</si>
  <si>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</si>
  <si>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</si>
  <si>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</si>
  <si>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</si>
  <si>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</si>
  <si>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</si>
  <si>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</si>
  <si>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</si>
  <si>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</si>
  <si>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</si>
  <si>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</si>
  <si>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</si>
  <si>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</si>
  <si>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</si>
  <si>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</si>
  <si>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</si>
  <si>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</si>
  <si>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</si>
  <si>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</si>
  <si>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</si>
  <si>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</si>
  <si>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</si>
  <si>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</si>
  <si>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</si>
  <si>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</si>
  <si>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</si>
  <si>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</si>
  <si>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</si>
  <si>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</si>
  <si>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</si>
  <si>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</si>
  <si>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</si>
  <si>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</si>
  <si>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</si>
  <si>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</si>
  <si>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</si>
  <si>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</si>
  <si>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</si>
  <si>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</si>
  <si>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</si>
  <si>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</si>
  <si>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</si>
  <si>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</si>
  <si>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</si>
  <si>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</si>
  <si>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</si>
  <si>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</si>
  <si>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</si>
  <si>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</si>
  <si>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</si>
  <si>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</si>
  <si>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</si>
  <si>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</si>
  <si>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</si>
  <si>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</si>
  <si>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</si>
  <si>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</si>
  <si>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</si>
  <si>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</si>
  <si>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</si>
  <si>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</si>
  <si>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</si>
  <si>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</si>
  <si>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</si>
  <si>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</si>
  <si>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</si>
  <si>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</si>
  <si>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</si>
  <si>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</si>
  <si>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</si>
  <si>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</si>
  <si>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</si>
  <si>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</si>
  <si>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</si>
  <si>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</si>
  <si>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</si>
  <si>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</si>
  <si>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</si>
  <si>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</si>
  <si>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</si>
  <si>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</si>
  <si>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</si>
  <si>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</si>
  <si>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</si>
  <si>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</si>
  <si>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</si>
  <si>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</si>
  <si>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</si>
  <si>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</si>
  <si>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</si>
  <si>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</si>
  <si>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</si>
  <si>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</si>
  <si>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</si>
  <si>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</si>
  <si>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</si>
  <si>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</si>
  <si>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</si>
  <si>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</si>
  <si>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</si>
  <si>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</si>
  <si>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</si>
  <si>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</si>
  <si>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</si>
  <si>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</si>
  <si>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</si>
  <si>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</si>
  <si>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</si>
  <si>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</si>
  <si>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</si>
  <si>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</si>
  <si>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</si>
  <si>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</si>
  <si>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</si>
  <si>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</si>
  <si>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</si>
  <si>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</si>
  <si>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</si>
  <si>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</si>
  <si>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</si>
  <si>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</si>
  <si>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</si>
  <si>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</si>
  <si>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</si>
  <si>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</si>
  <si>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</si>
  <si>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</si>
  <si>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</si>
  <si>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</si>
  <si>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</si>
  <si>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</si>
  <si>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</si>
  <si>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</si>
  <si>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</si>
  <si>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</si>
  <si>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</si>
  <si>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</si>
  <si>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</si>
  <si>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</si>
  <si>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</si>
  <si>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</si>
  <si>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</si>
  <si>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</si>
  <si>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</si>
  <si>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</si>
  <si>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</si>
  <si>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</si>
  <si>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</si>
  <si>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</si>
  <si>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</si>
  <si>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</si>
  <si>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</si>
  <si>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</si>
  <si>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</si>
  <si>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</si>
  <si>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</si>
  <si>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</si>
  <si>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</si>
  <si>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</si>
  <si>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</si>
  <si>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</si>
  <si>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</si>
  <si>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</si>
  <si>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</si>
  <si>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</si>
  <si>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</si>
  <si>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</si>
  <si>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</si>
  <si>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</si>
  <si>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</si>
  <si>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</si>
  <si>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</si>
  <si>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</si>
  <si>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</si>
  <si>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</si>
  <si>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</si>
  <si>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</si>
  <si>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</si>
  <si>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</si>
  <si>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</si>
  <si>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</si>
  <si>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</si>
  <si>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</si>
  <si>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</si>
  <si>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</si>
  <si>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</si>
  <si>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</si>
  <si>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</si>
  <si>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</si>
  <si>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</si>
  <si>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</si>
  <si>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</si>
  <si>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</si>
  <si>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</si>
  <si>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</si>
  <si>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</si>
  <si>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</si>
  <si>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</si>
  <si>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</si>
  <si>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</si>
  <si>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</si>
  <si>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</si>
  <si>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</si>
  <si>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</si>
  <si>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</si>
  <si>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</si>
  <si>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</si>
  <si>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</si>
  <si>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</si>
  <si>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</si>
  <si>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</si>
  <si>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</si>
  <si>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</si>
  <si>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</si>
  <si>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</si>
  <si>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</si>
  <si>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</si>
  <si>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</si>
  <si>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</si>
  <si>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</si>
  <si>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</si>
  <si>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</si>
  <si>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</si>
  <si>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</si>
  <si>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</si>
  <si>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</si>
  <si>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</si>
  <si>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</si>
  <si>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</si>
  <si>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</si>
  <si>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</si>
  <si>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</si>
  <si>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</si>
  <si>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</si>
  <si>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</si>
  <si>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</si>
  <si>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</si>
  <si>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</si>
  <si>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</si>
  <si>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</si>
  <si>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</si>
  <si>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</si>
  <si>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</si>
  <si>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</si>
  <si>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</si>
  <si>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</si>
  <si>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</si>
  <si>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</si>
  <si>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</si>
  <si>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</si>
  <si>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</si>
  <si>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</si>
  <si>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</si>
  <si>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</si>
  <si>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</si>
  <si>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</si>
  <si>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</si>
  <si>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</si>
  <si>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</si>
  <si>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</si>
  <si>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</si>
  <si>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</si>
  <si>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</si>
  <si>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</si>
  <si>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</si>
  <si>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</si>
  <si>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</si>
  <si>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</si>
  <si>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</si>
  <si>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</si>
  <si>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</si>
  <si>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</si>
  <si>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</si>
  <si>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</si>
  <si>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</si>
  <si>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</si>
  <si>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</si>
  <si>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</si>
  <si>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</si>
  <si>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</si>
  <si>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</si>
  <si>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</si>
  <si>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</si>
  <si>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</si>
  <si>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</si>
  <si>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</si>
  <si>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</si>
  <si>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</si>
  <si>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</si>
  <si>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</si>
  <si>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</si>
  <si>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</si>
  <si>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</si>
  <si>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</si>
  <si>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</si>
  <si>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</si>
  <si>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</si>
  <si>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</si>
  <si>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</si>
  <si>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</si>
  <si>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</si>
  <si>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</si>
  <si>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</si>
  <si>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</si>
  <si>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</si>
  <si>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</si>
  <si>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</si>
  <si>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</si>
  <si>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</si>
  <si>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</si>
  <si>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</si>
  <si>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</si>
  <si>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</si>
  <si>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</si>
  <si>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</si>
  <si>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</si>
  <si>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</si>
  <si>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</si>
  <si>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</si>
  <si>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</si>
  <si>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</si>
  <si>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</si>
  <si>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</si>
  <si>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</si>
  <si>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</si>
  <si>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</si>
  <si>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</si>
  <si>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</si>
  <si>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</si>
  <si>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</si>
  <si>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</si>
  <si>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</si>
  <si>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</si>
  <si>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</si>
  <si>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</si>
  <si>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</si>
  <si>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</si>
  <si>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</si>
  <si>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</si>
  <si>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</si>
  <si>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</si>
  <si>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</si>
  <si>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</si>
  <si>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</si>
  <si>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</si>
  <si>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</si>
  <si>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</si>
  <si>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</si>
  <si>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</si>
  <si>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</si>
  <si>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</si>
  <si>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</si>
  <si>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</si>
  <si>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</si>
  <si>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</si>
  <si>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</si>
  <si>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</si>
  <si>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</si>
  <si>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</si>
  <si>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</si>
  <si>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</si>
  <si>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</si>
  <si>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</si>
  <si>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</si>
  <si>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</si>
  <si>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</si>
  <si>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</si>
  <si>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</si>
  <si>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</si>
  <si>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</si>
  <si>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</si>
  <si>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</si>
  <si>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</si>
  <si>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</si>
  <si>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</si>
  <si>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</si>
  <si>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</si>
  <si>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</si>
  <si>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</si>
  <si>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</si>
  <si>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</si>
  <si>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</si>
  <si>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</si>
  <si>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</si>
  <si>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</si>
  <si>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</si>
  <si>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</si>
  <si>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</si>
  <si>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</si>
  <si>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</si>
  <si>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</si>
  <si>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</si>
  <si>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</si>
  <si>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</si>
  <si>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</si>
  <si>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</si>
  <si>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</si>
  <si>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</si>
  <si>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</si>
  <si>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</si>
  <si>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</si>
  <si>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</si>
  <si>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</si>
  <si>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</si>
  <si>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</si>
  <si>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</si>
  <si>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</si>
  <si>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</si>
  <si>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</si>
  <si>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</si>
  <si>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</si>
  <si>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</si>
  <si>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</si>
  <si>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</si>
  <si>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</si>
  <si>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</si>
  <si>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</si>
  <si>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</si>
  <si>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</si>
  <si>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</si>
  <si>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</si>
  <si>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</si>
  <si>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</si>
  <si>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</si>
  <si>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</si>
  <si>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</si>
  <si>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</si>
  <si>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</si>
  <si>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</si>
  <si>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</si>
  <si>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</si>
  <si>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</si>
  <si>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</si>
  <si>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</si>
  <si>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</si>
  <si>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</si>
  <si>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</si>
  <si>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</si>
  <si>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</si>
  <si>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</si>
  <si>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</si>
  <si>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</si>
  <si>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</si>
  <si>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</si>
  <si>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</si>
  <si>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</si>
  <si>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</si>
  <si>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</si>
  <si>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</si>
  <si>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</si>
  <si>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</si>
  <si>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</si>
  <si>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</si>
  <si>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</si>
  <si>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</si>
  <si>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</si>
  <si>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</si>
  <si>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</si>
  <si>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</si>
  <si>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</si>
  <si>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</si>
  <si>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</si>
  <si>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</si>
  <si>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</si>
  <si>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</si>
  <si>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</si>
  <si>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</si>
  <si>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</si>
  <si>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</si>
  <si>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</si>
  <si>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</si>
  <si>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</si>
  <si>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</si>
  <si>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</si>
  <si>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</si>
  <si>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</si>
  <si>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</si>
  <si>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</si>
  <si>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</si>
  <si>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</si>
  <si>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</si>
  <si>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</si>
  <si>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</si>
  <si>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</si>
  <si>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</si>
  <si>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</si>
  <si>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</si>
  <si>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</si>
  <si>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</si>
  <si>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</si>
  <si>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</si>
  <si>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</si>
  <si>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</si>
  <si>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</si>
  <si>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</si>
  <si>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</si>
  <si>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</si>
  <si>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</si>
  <si>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</si>
  <si>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</si>
  <si>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</si>
  <si>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</si>
  <si>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</si>
  <si>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</si>
  <si>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</si>
  <si>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</si>
  <si>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</si>
  <si>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</si>
  <si>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</si>
  <si>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</si>
  <si>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</si>
  <si>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</si>
  <si>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</si>
  <si>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</si>
  <si>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</si>
  <si>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</si>
  <si>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</si>
  <si>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</si>
  <si>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</si>
  <si>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</si>
  <si>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</si>
  <si>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</si>
  <si>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</si>
  <si>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</si>
  <si>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</si>
  <si>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</si>
  <si>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</si>
  <si>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</si>
  <si>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</si>
  <si>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</si>
  <si>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</si>
  <si>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</si>
  <si>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</si>
  <si>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</si>
  <si>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</si>
  <si>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</si>
  <si>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</si>
  <si>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</si>
  <si>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</si>
  <si>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</si>
  <si>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</si>
  <si>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</si>
  <si>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</si>
  <si>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</si>
  <si>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</si>
  <si>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</si>
  <si>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</si>
  <si>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</si>
  <si>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</si>
  <si>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</si>
  <si>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</si>
  <si>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</si>
  <si>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</si>
  <si>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</si>
  <si>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</si>
  <si>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</si>
  <si>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</si>
  <si>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</si>
  <si>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</si>
  <si>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</si>
  <si>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</si>
  <si>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</si>
  <si>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</si>
  <si>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</si>
  <si>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</si>
  <si>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</si>
  <si>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</si>
  <si>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</si>
  <si>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</si>
  <si>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</si>
  <si>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</si>
  <si>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</si>
  <si>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</si>
  <si>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</si>
  <si>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</si>
  <si>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</si>
  <si>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</si>
  <si>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</si>
  <si>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</si>
  <si>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</si>
  <si>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</si>
  <si>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</si>
  <si>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</si>
  <si>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</si>
  <si>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</si>
  <si>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</si>
  <si>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</si>
  <si>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</si>
  <si>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</si>
  <si>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</si>
  <si>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</si>
  <si>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</si>
  <si>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</si>
  <si>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</si>
  <si>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</si>
  <si>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</si>
  <si>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</si>
  <si>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</si>
  <si>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</si>
  <si>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</si>
  <si>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</si>
  <si>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</si>
  <si>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</si>
  <si>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</si>
  <si>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</si>
  <si>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</si>
  <si>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</si>
  <si>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</si>
  <si>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</si>
  <si>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</si>
  <si>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</si>
  <si>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</si>
  <si>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</si>
  <si>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</si>
  <si>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</si>
  <si>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</si>
  <si>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</si>
  <si>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</si>
  <si>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</si>
  <si>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</si>
  <si>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</si>
  <si>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</si>
  <si>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</si>
  <si>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</si>
  <si>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</si>
  <si>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</si>
  <si>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</si>
  <si>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</si>
  <si>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</si>
  <si>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</si>
  <si>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</si>
  <si>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</si>
  <si>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</si>
  <si>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</si>
  <si>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</si>
  <si>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</si>
  <si>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</si>
  <si>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</si>
  <si>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</si>
  <si>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</si>
  <si>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</si>
  <si>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</si>
  <si>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</si>
  <si>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</si>
  <si>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</si>
  <si>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</si>
  <si>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</si>
  <si>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</si>
  <si>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</si>
  <si>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</si>
  <si>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</si>
  <si>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</si>
  <si>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</si>
  <si>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</si>
  <si>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</si>
  <si>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</si>
  <si>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</si>
  <si>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</si>
  <si>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</si>
  <si>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</si>
  <si>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</si>
  <si>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</si>
  <si>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</si>
  <si>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</si>
  <si>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</si>
  <si>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</si>
  <si>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</si>
  <si>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</si>
  <si>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</si>
  <si>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</si>
  <si>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</si>
  <si>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</si>
  <si>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</si>
  <si>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</si>
  <si>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</si>
  <si>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</si>
  <si>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</si>
  <si>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</si>
  <si>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</si>
  <si>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</si>
  <si>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</si>
  <si>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</si>
  <si>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</si>
  <si>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</si>
  <si>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</si>
  <si>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</si>
  <si>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</si>
  <si>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</si>
  <si>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</si>
  <si>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</si>
  <si>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</si>
  <si>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</si>
  <si>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</si>
  <si>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</si>
  <si>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</si>
  <si>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</si>
  <si>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</si>
  <si>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</si>
  <si>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</si>
  <si>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</si>
  <si>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</si>
  <si>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</si>
  <si>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</si>
  <si>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</si>
  <si>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</si>
  <si>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</si>
  <si>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</si>
  <si>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</si>
  <si>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</si>
  <si>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</si>
  <si>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</si>
  <si>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</si>
  <si>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</si>
  <si>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</si>
  <si>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</si>
  <si>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</si>
  <si>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</si>
  <si>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</si>
  <si>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</si>
  <si>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</si>
  <si>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</si>
  <si>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</si>
  <si>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</si>
  <si>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</si>
  <si>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</si>
  <si>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</si>
  <si>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</si>
  <si>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</si>
  <si>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</si>
  <si>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</si>
  <si>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</si>
  <si>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</si>
  <si>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</si>
  <si>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</si>
  <si>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</si>
  <si>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</si>
  <si>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</si>
  <si>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</si>
  <si>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</si>
  <si>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</si>
  <si>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</si>
  <si>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</si>
  <si>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</si>
  <si>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</si>
  <si>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</si>
  <si>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</si>
  <si>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</si>
  <si>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</si>
  <si>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</si>
  <si>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</si>
  <si>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</si>
  <si>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</si>
  <si>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</si>
  <si>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</si>
  <si>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</si>
  <si>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</si>
  <si>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</si>
  <si>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</si>
  <si>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</si>
  <si>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</si>
  <si>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</si>
  <si>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</si>
  <si>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</si>
  <si>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</si>
  <si>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</si>
  <si>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</si>
  <si>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</si>
  <si>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</si>
  <si>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</si>
  <si>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</si>
  <si>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</si>
  <si>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</si>
  <si>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</si>
  <si>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</si>
  <si>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</si>
  <si>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</si>
  <si>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</si>
  <si>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</si>
  <si>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</si>
  <si>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</si>
  <si>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</si>
  <si>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</si>
  <si>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</si>
  <si>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</si>
  <si>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</si>
  <si>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</si>
  <si>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</si>
  <si>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</si>
  <si>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</si>
  <si>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</si>
  <si>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</si>
  <si>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</si>
  <si>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</si>
  <si>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</si>
  <si>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</si>
  <si>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</si>
  <si>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</si>
  <si>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</si>
  <si>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</si>
  <si>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</si>
  <si>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</si>
  <si>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</si>
  <si>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</si>
  <si>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</si>
  <si>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</si>
  <si>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</si>
  <si>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</si>
  <si>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</si>
  <si>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</si>
  <si>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</si>
  <si>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</si>
  <si>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</si>
  <si>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</si>
  <si>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</si>
  <si>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</si>
  <si>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</si>
  <si>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</si>
  <si>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</si>
  <si>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</si>
  <si>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</si>
  <si>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</si>
  <si>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</si>
  <si>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</si>
  <si>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</si>
  <si>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</si>
  <si>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</si>
  <si>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</si>
  <si>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</si>
  <si>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</si>
  <si>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</si>
  <si>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</si>
  <si>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</si>
  <si>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</si>
  <si>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</si>
  <si>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</si>
  <si>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</si>
  <si>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</si>
  <si>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</si>
  <si>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</si>
  <si>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</si>
  <si>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</si>
  <si>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</si>
  <si>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</si>
  <si>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</si>
  <si>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</si>
  <si>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</si>
  <si>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</si>
  <si>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</si>
  <si>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</si>
  <si>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</si>
  <si>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</si>
  <si>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</si>
  <si>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</si>
  <si>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</si>
  <si>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</si>
  <si>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</si>
  <si>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</si>
  <si>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</si>
  <si>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</si>
  <si>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</si>
  <si>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</si>
  <si>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</si>
  <si>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</si>
  <si>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</si>
  <si>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</si>
  <si>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</si>
  <si>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</si>
  <si>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</si>
  <si>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</si>
  <si>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</si>
  <si>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</si>
  <si>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</si>
  <si>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</si>
  <si>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</si>
  <si>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</si>
  <si>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</si>
  <si>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</si>
  <si>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</si>
  <si>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</si>
  <si>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</si>
  <si>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</si>
  <si>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</si>
  <si>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</si>
  <si>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</si>
  <si>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</si>
  <si>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</si>
  <si>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</si>
  <si>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</si>
  <si>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</si>
  <si>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</si>
  <si>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</si>
  <si>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</si>
  <si>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</si>
  <si>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</si>
  <si>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</si>
  <si>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</si>
  <si>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</si>
  <si>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</si>
  <si>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</si>
  <si>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</si>
  <si>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</si>
  <si>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</si>
  <si>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</si>
  <si>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</si>
  <si>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</si>
  <si>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</si>
  <si>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</si>
  <si>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</si>
  <si>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</si>
  <si>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</si>
  <si>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</si>
  <si>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</si>
  <si>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</si>
  <si>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</si>
  <si>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</si>
  <si>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</si>
  <si>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</si>
  <si>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</si>
  <si>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</si>
  <si>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</si>
  <si>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</si>
  <si>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</si>
  <si>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</si>
  <si>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</si>
  <si>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</si>
  <si>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</si>
  <si>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</si>
  <si>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</si>
  <si>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</si>
  <si>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</si>
  <si>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</si>
  <si>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</si>
  <si>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</si>
  <si>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</si>
  <si>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</si>
  <si>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</si>
  <si>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</si>
  <si>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</si>
  <si>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</si>
  <si>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</si>
  <si>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</si>
  <si>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</si>
  <si>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</si>
  <si>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</si>
  <si>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</si>
  <si>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</si>
  <si>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</si>
  <si>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</si>
  <si>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</si>
  <si>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</si>
  <si>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</si>
  <si>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</si>
  <si>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</si>
  <si>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</si>
  <si>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</si>
  <si>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</si>
  <si>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</si>
  <si>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</si>
  <si>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</si>
  <si>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</si>
  <si>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</si>
  <si>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</si>
  <si>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</si>
  <si>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</si>
  <si>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</si>
  <si>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</si>
  <si>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</si>
  <si>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</si>
  <si>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</si>
  <si>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</si>
  <si>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</si>
  <si>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</si>
  <si>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</si>
  <si>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</si>
  <si>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</si>
  <si>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</si>
  <si>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</si>
  <si>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</si>
  <si>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</si>
  <si>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</si>
  <si>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</si>
  <si>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</si>
  <si>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</si>
  <si>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</si>
  <si>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</si>
  <si>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</si>
  <si>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</si>
  <si>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</si>
  <si>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</si>
  <si>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</si>
  <si>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</si>
  <si>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</si>
  <si>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</si>
  <si>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</si>
  <si>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</si>
  <si>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</si>
  <si>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</si>
  <si>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</si>
  <si>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</si>
  <si>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</si>
  <si>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</si>
  <si>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</si>
  <si>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</si>
  <si>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</si>
  <si>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</si>
  <si>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</si>
  <si>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</si>
  <si>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</si>
  <si>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</si>
  <si>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</si>
  <si>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</si>
  <si>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</si>
  <si>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</si>
  <si>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</si>
  <si>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</si>
  <si>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</si>
  <si>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</si>
  <si>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</si>
  <si>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</si>
  <si>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</si>
  <si>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</si>
  <si>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</si>
  <si>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</si>
  <si>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</si>
  <si>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</si>
  <si>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</si>
  <si>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</si>
  <si>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</si>
  <si>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</si>
  <si>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</si>
  <si>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</si>
  <si>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</si>
  <si>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</si>
  <si>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</si>
  <si>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</si>
  <si>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</si>
  <si>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</si>
  <si>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</si>
  <si>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</si>
  <si>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</si>
  <si>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</si>
  <si>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</si>
  <si>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</si>
  <si>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</si>
  <si>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</si>
  <si>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</si>
  <si>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</si>
  <si>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</si>
  <si>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</si>
  <si>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</si>
  <si>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</si>
  <si>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</si>
  <si>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</si>
  <si>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</si>
  <si>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</si>
  <si>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</si>
  <si>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</si>
  <si>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</si>
  <si>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</si>
  <si>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</si>
  <si>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</si>
  <si>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</si>
  <si>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</si>
  <si>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</si>
  <si>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</si>
  <si>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</si>
  <si>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</si>
  <si>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</si>
  <si>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</si>
  <si>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</si>
  <si>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</si>
  <si>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</si>
  <si>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</si>
  <si>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</si>
  <si>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</si>
  <si>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</si>
  <si>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</si>
  <si>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</si>
  <si>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</si>
  <si>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</si>
  <si>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</si>
  <si>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</si>
  <si>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</si>
  <si>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</si>
  <si>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</si>
  <si>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</si>
  <si>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</si>
  <si>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</si>
  <si>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</si>
  <si>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</si>
  <si>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</si>
  <si>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</si>
  <si>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</si>
  <si>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</si>
  <si>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</si>
  <si>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</si>
  <si>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</si>
  <si>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</si>
  <si>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</si>
  <si>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</si>
  <si>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</si>
  <si>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</si>
  <si>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</si>
  <si>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</si>
  <si>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</si>
  <si>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</si>
  <si>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</si>
  <si>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</si>
  <si>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</si>
  <si>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</si>
  <si>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</si>
  <si>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</si>
  <si>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</si>
  <si>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</si>
  <si>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</si>
  <si>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</si>
  <si>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</si>
  <si>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</si>
  <si>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</si>
  <si>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</si>
  <si>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</si>
  <si>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</si>
  <si>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</si>
  <si>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</si>
  <si>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</si>
  <si>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</si>
  <si>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</si>
  <si>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</si>
  <si>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</si>
  <si>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</si>
  <si>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</si>
  <si>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</si>
  <si>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</si>
  <si>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</si>
  <si>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</si>
  <si>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</si>
  <si>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</si>
  <si>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</si>
  <si>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</si>
  <si>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</si>
  <si>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</si>
  <si>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</si>
  <si>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</si>
  <si>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</si>
  <si>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</si>
  <si>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</si>
  <si>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</si>
  <si>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</si>
  <si>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</si>
  <si>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</si>
  <si>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</si>
  <si>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</si>
  <si>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</si>
  <si>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</si>
  <si>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</si>
  <si>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</si>
  <si>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</si>
  <si>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</si>
  <si>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</si>
  <si>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</si>
  <si>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</si>
  <si>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</si>
  <si>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</si>
  <si>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</si>
  <si>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</si>
  <si>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</si>
  <si>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</si>
  <si>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</si>
  <si>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</si>
  <si>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</si>
  <si>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</si>
  <si>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</si>
  <si>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</si>
  <si>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</si>
  <si>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</si>
  <si>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</si>
  <si>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</si>
  <si>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</si>
  <si>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</si>
  <si>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</si>
  <si>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</si>
  <si>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</si>
  <si>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</si>
  <si>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</si>
  <si>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</si>
  <si>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</si>
  <si>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</si>
  <si>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</si>
  <si>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</si>
  <si>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</si>
  <si>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</si>
  <si>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</si>
  <si>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</si>
  <si>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</si>
  <si>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</si>
  <si>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</si>
  <si>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</si>
  <si>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</si>
  <si>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</si>
  <si>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</si>
  <si>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</si>
  <si>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</si>
  <si>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</si>
  <si>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</si>
  <si>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</si>
  <si>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</si>
  <si>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</si>
  <si>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</si>
  <si>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</si>
  <si>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</si>
  <si>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</si>
  <si>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</si>
  <si>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</si>
  <si>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</si>
  <si>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</si>
  <si>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</si>
  <si>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</si>
  <si>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</si>
  <si>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</si>
  <si>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</si>
  <si>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</si>
  <si>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</si>
  <si>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</si>
  <si>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</si>
  <si>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</si>
  <si>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</si>
  <si>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</si>
  <si>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</si>
  <si>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</si>
  <si>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</si>
  <si>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</si>
  <si>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</si>
  <si>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</si>
  <si>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</si>
  <si>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</si>
  <si>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</si>
  <si>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</si>
  <si>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</si>
  <si>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</si>
  <si>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</si>
  <si>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</si>
  <si>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</si>
  <si>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</si>
  <si>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</si>
  <si>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</si>
  <si>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</si>
  <si>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</si>
  <si>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</si>
  <si>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</si>
  <si>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</si>
  <si>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</si>
  <si>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</si>
  <si>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</si>
  <si>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</si>
  <si>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</si>
  <si>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</si>
  <si>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</si>
  <si>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</si>
  <si>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</si>
  <si>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</si>
  <si>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</si>
  <si>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</si>
  <si>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</si>
  <si>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</si>
  <si>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</si>
  <si>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</si>
  <si>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</si>
  <si>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</si>
  <si>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</si>
  <si>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</si>
  <si>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</si>
  <si>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</si>
  <si>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</si>
  <si>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</si>
  <si>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</si>
  <si>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</si>
  <si>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</si>
  <si>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</si>
  <si>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</si>
  <si>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</si>
  <si>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</si>
  <si>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</si>
  <si>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</si>
  <si>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</si>
  <si>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</si>
  <si>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</si>
  <si>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</si>
  <si>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</si>
  <si>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</si>
  <si>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</si>
  <si>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</si>
  <si>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</si>
  <si>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</si>
  <si>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</si>
  <si>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</si>
  <si>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</si>
  <si>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</si>
  <si>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</si>
  <si>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</si>
  <si>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</si>
  <si>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</si>
  <si>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</si>
  <si>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</si>
  <si>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</si>
  <si>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</si>
  <si>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</si>
  <si>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</si>
  <si>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</si>
  <si>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</si>
  <si>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</si>
  <si>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</si>
  <si>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</si>
  <si>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</si>
  <si>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</si>
  <si>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</si>
  <si>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</si>
  <si>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</si>
  <si>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</si>
  <si>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</si>
  <si>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</si>
  <si>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</si>
  <si>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</si>
  <si>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</si>
  <si>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</si>
  <si>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</si>
  <si>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</si>
  <si>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</si>
  <si>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</si>
  <si>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</si>
  <si>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</si>
  <si>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</si>
  <si>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</si>
  <si>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</si>
  <si>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</si>
  <si>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</si>
  <si>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</si>
  <si>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</si>
  <si>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</si>
  <si>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</si>
  <si>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</si>
  <si>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</si>
  <si>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</si>
  <si>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</si>
  <si>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</si>
  <si>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</si>
  <si>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</si>
  <si>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</si>
  <si>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</si>
  <si>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</si>
  <si>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</si>
  <si>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</si>
  <si>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</si>
  <si>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</si>
  <si>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</si>
  <si>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</si>
  <si>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</si>
  <si>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</si>
  <si>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</si>
  <si>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</si>
  <si>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</si>
  <si>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</si>
  <si>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</si>
  <si>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</si>
  <si>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</si>
  <si>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</si>
  <si>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</si>
  <si>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</si>
  <si>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</si>
  <si>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</si>
  <si>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</si>
  <si>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</si>
  <si>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</si>
  <si>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</si>
  <si>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</si>
  <si>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</si>
  <si>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</si>
  <si>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</si>
  <si>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</si>
  <si>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</si>
  <si>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</si>
  <si>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</si>
  <si>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</si>
  <si>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</si>
  <si>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</si>
  <si>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</si>
  <si>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</si>
  <si>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</si>
  <si>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</si>
  <si>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</si>
  <si>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</si>
  <si>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</si>
  <si>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</si>
  <si>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</si>
  <si>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</si>
  <si>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</si>
  <si>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</si>
  <si>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</si>
  <si>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</si>
  <si>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</si>
  <si>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</si>
  <si>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</si>
  <si>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</si>
  <si>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</si>
  <si>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</si>
  <si>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</si>
  <si>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</si>
  <si>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</si>
  <si>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</si>
  <si>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</si>
  <si>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</si>
  <si>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</si>
  <si>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</si>
  <si>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</si>
  <si>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</si>
  <si>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</si>
  <si>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</si>
  <si>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</si>
  <si>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</si>
  <si>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</si>
  <si>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</si>
  <si>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</si>
  <si>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</si>
  <si>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</si>
  <si>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</si>
  <si>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</si>
  <si>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</si>
  <si>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</si>
  <si>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</si>
  <si>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</si>
  <si>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</si>
  <si>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</si>
  <si>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</si>
  <si>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</si>
  <si>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</si>
  <si>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</si>
  <si>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</si>
  <si>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</si>
  <si>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</si>
  <si>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</si>
  <si>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</si>
  <si>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</si>
  <si>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</si>
  <si>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</si>
  <si>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</si>
  <si>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</si>
  <si>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</si>
  <si>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</si>
  <si>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</si>
  <si>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</si>
  <si>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</si>
  <si>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</si>
  <si>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</si>
  <si>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</si>
  <si>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</si>
  <si>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</si>
  <si>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</si>
  <si>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</si>
  <si>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</si>
  <si>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</si>
  <si>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</si>
  <si>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</si>
  <si>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</si>
  <si>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</si>
  <si>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</si>
  <si>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</si>
  <si>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</si>
  <si>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</si>
  <si>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</si>
  <si>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</si>
  <si>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</si>
  <si>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</si>
  <si>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</si>
  <si>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</si>
  <si>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</si>
  <si>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</si>
  <si>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</si>
  <si>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</si>
  <si>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</si>
  <si>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</si>
  <si>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</si>
  <si>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</si>
  <si>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</si>
  <si>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</si>
  <si>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</si>
  <si>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</si>
  <si>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</si>
  <si>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</si>
  <si>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</si>
  <si>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</si>
  <si>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</si>
  <si>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</si>
  <si>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</si>
  <si>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</si>
  <si>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</si>
  <si>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</si>
  <si>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</si>
  <si>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</si>
  <si>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</si>
  <si>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</si>
  <si>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</si>
  <si>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</si>
  <si>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</si>
  <si>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</si>
  <si>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</si>
  <si>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</si>
  <si>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</si>
  <si>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</si>
  <si>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</si>
  <si>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</si>
  <si>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</si>
  <si>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</si>
  <si>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</si>
  <si>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</si>
  <si>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</si>
  <si>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</si>
  <si>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</si>
  <si>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</si>
  <si>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</si>
  <si>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</si>
  <si>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</si>
  <si>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</si>
  <si>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</si>
  <si>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</si>
  <si>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</si>
  <si>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</si>
  <si>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</si>
  <si>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</si>
  <si>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</si>
  <si>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</si>
  <si>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</si>
  <si>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</si>
  <si>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</si>
  <si>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</si>
  <si>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</si>
  <si>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</si>
  <si>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</si>
  <si>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</si>
  <si>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</si>
  <si>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</si>
  <si>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</si>
  <si>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</si>
  <si>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</si>
  <si>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</si>
  <si>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</si>
  <si>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</si>
  <si>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</si>
  <si>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</si>
  <si>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</si>
  <si>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</si>
  <si>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</si>
  <si>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</si>
  <si>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</si>
  <si>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</si>
  <si>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</si>
  <si>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</si>
  <si>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</si>
  <si>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</si>
  <si>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</si>
  <si>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</si>
  <si>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</si>
  <si>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</si>
  <si>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</si>
  <si>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</si>
  <si>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</si>
  <si>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</si>
  <si>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</si>
  <si>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</si>
  <si>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</si>
  <si>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</si>
  <si>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</si>
  <si>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</si>
  <si>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</si>
  <si>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</si>
  <si>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</si>
  <si>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</si>
  <si>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</si>
  <si>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</si>
  <si>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</si>
  <si>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</si>
  <si>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</si>
  <si>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</si>
  <si>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</si>
  <si>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</si>
  <si>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</si>
  <si>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</si>
  <si>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</si>
  <si>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</si>
  <si>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</si>
  <si>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</si>
  <si>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</si>
  <si>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</si>
  <si>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</si>
  <si>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</si>
  <si>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</si>
  <si>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</si>
  <si>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</si>
  <si>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</si>
  <si>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</si>
  <si>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</si>
  <si>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</si>
  <si>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</si>
  <si>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</si>
  <si>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</si>
  <si>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</si>
  <si>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</si>
  <si>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</si>
  <si>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</si>
  <si>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</si>
  <si>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</si>
  <si>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</si>
  <si>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</si>
  <si>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</si>
  <si>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</si>
  <si>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</si>
  <si>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</si>
  <si>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</si>
  <si>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</si>
  <si>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</si>
  <si>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</si>
  <si>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</si>
  <si>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</si>
  <si>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</si>
  <si>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</si>
  <si>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</si>
  <si>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</si>
  <si>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</si>
  <si>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</si>
  <si>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</si>
  <si>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</si>
  <si>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</si>
  <si>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</si>
  <si>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</si>
  <si>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</si>
  <si>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</si>
  <si>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</si>
  <si>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</si>
  <si>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</si>
  <si>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</si>
  <si>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</si>
  <si>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</si>
  <si>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</si>
  <si>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</si>
  <si>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</si>
  <si>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</si>
  <si>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</si>
  <si>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</si>
  <si>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</si>
  <si>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</si>
  <si>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</si>
  <si>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</si>
  <si>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</si>
  <si>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</si>
  <si>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</si>
  <si>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</si>
  <si>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</si>
  <si>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</si>
  <si>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</si>
  <si>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</si>
  <si>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</si>
  <si>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</si>
  <si>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</si>
  <si>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</si>
  <si>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</si>
  <si>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</si>
  <si>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</si>
  <si>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</si>
  <si>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</si>
  <si>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</si>
  <si>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</si>
  <si>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</si>
  <si>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</si>
  <si>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</si>
  <si>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</si>
  <si>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</si>
  <si>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</si>
  <si>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</si>
  <si>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</si>
  <si>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</si>
  <si>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</si>
  <si>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</si>
  <si>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</si>
  <si>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</si>
  <si>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</si>
  <si>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</si>
  <si>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</si>
  <si>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</si>
  <si>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</si>
  <si>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</si>
  <si>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</si>
  <si>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</si>
  <si>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</si>
  <si>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</si>
  <si>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</si>
  <si>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</si>
  <si>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</si>
  <si>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</si>
  <si>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</si>
  <si>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</si>
  <si>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</si>
  <si>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</si>
  <si>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</si>
  <si>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</si>
  <si>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</si>
  <si>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</si>
  <si>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</si>
  <si>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</si>
  <si>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</si>
  <si>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</si>
  <si>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</si>
  <si>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</si>
  <si>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</si>
  <si>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</si>
  <si>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</si>
  <si>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</si>
  <si>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</si>
  <si>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</si>
  <si>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</si>
  <si>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</si>
  <si>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</si>
  <si>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</si>
  <si>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</si>
  <si>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</si>
  <si>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</si>
  <si>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</si>
  <si>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</si>
  <si>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</si>
  <si>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</si>
  <si>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</si>
  <si>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</si>
  <si>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</si>
  <si>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</si>
  <si>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</si>
  <si>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</si>
  <si>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</si>
  <si>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</si>
  <si>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</si>
  <si>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</si>
  <si>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</si>
  <si>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</si>
  <si>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</si>
  <si>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</si>
  <si>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</si>
  <si>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</si>
  <si>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</si>
  <si>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</si>
  <si>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</si>
  <si>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</si>
  <si>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</si>
  <si>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</si>
  <si>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</si>
  <si>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</si>
  <si>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</si>
  <si>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</si>
  <si>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</si>
  <si>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</si>
  <si>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</si>
  <si>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</si>
  <si>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</si>
  <si>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</si>
  <si>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</si>
  <si>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</si>
  <si>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</si>
  <si>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</si>
  <si>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</si>
  <si>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</si>
  <si>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</si>
  <si>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</si>
  <si>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</si>
  <si>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</si>
  <si>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</si>
  <si>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</si>
  <si>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</si>
  <si>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</si>
  <si>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</si>
  <si>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</si>
  <si>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</si>
  <si>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</si>
  <si>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</si>
  <si>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</si>
  <si>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</si>
  <si>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</si>
  <si>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</si>
  <si>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</si>
  <si>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</si>
  <si>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</si>
  <si>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</si>
  <si>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</si>
  <si>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</si>
  <si>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</si>
  <si>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</si>
  <si>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</si>
  <si>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</si>
  <si>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</si>
  <si>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</si>
  <si>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</si>
  <si>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</si>
  <si>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</si>
  <si>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</si>
  <si>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</si>
  <si>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</si>
  <si>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</si>
  <si>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</si>
  <si>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</si>
  <si>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</si>
  <si>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</si>
  <si>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</si>
  <si>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</si>
  <si>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</si>
  <si>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</si>
  <si>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</si>
  <si>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</si>
  <si>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</si>
  <si>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</si>
  <si>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</si>
  <si>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</si>
  <si>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</si>
  <si>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</si>
  <si>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</si>
  <si>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</si>
  <si>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</si>
  <si>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</si>
  <si>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</si>
  <si>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</si>
  <si>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</si>
  <si>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</si>
  <si>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</si>
  <si>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</si>
  <si>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</si>
  <si>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</si>
  <si>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</si>
  <si>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</si>
  <si>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</si>
  <si>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</si>
  <si>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</si>
  <si>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</si>
  <si>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</si>
  <si>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</si>
  <si>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</si>
  <si>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</si>
  <si>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</si>
  <si>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</si>
  <si>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</si>
  <si>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</si>
  <si>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</si>
  <si>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</si>
  <si>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</si>
  <si>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</si>
  <si>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</si>
  <si>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</si>
  <si>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</si>
  <si>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</si>
  <si>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</si>
  <si>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</si>
  <si>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</si>
  <si>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</si>
  <si>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</si>
  <si>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</si>
  <si>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</si>
  <si>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</si>
  <si>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</si>
  <si>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</si>
  <si>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</si>
  <si>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</si>
  <si>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</si>
  <si>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</si>
  <si>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</si>
  <si>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</si>
  <si>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</si>
  <si>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</si>
  <si>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</si>
  <si>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</si>
  <si>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</si>
  <si>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</si>
  <si>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</si>
  <si>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</si>
  <si>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</si>
  <si>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</si>
  <si>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</si>
  <si>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</si>
  <si>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</si>
  <si>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</si>
  <si>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</si>
  <si>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</si>
  <si>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</si>
  <si>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</si>
  <si>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</si>
  <si>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</si>
  <si>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</si>
  <si>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</si>
  <si>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</si>
  <si>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</si>
  <si>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</si>
  <si>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</si>
  <si>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</si>
  <si>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</si>
  <si>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</si>
  <si>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</si>
  <si>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</si>
  <si>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</si>
  <si>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</si>
  <si>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</si>
  <si>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</si>
  <si>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</si>
  <si>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</si>
  <si>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</si>
  <si>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</si>
  <si>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</si>
  <si>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</si>
  <si>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</si>
  <si>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</si>
  <si>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</si>
  <si>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</si>
  <si>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</si>
  <si>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</si>
  <si>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</si>
  <si>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</si>
  <si>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</si>
  <si>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</si>
  <si>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</si>
  <si>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</si>
  <si>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</si>
  <si>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</si>
  <si>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</si>
  <si>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</si>
  <si>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</si>
  <si>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</si>
  <si>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</si>
  <si>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</si>
  <si>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</si>
  <si>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</si>
  <si>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</si>
  <si>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</si>
  <si>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</si>
  <si>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</si>
  <si>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</si>
  <si>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</si>
  <si>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</si>
  <si>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</si>
  <si>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</si>
  <si>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</si>
  <si>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</si>
  <si>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</si>
  <si>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</si>
  <si>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</si>
  <si>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</si>
  <si>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</si>
  <si>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</si>
  <si>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</si>
  <si>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</si>
  <si>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</si>
  <si>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</si>
  <si>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</si>
  <si>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</si>
  <si>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</si>
  <si>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</si>
  <si>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</si>
  <si>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</si>
  <si>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</si>
  <si>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</si>
  <si>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</si>
  <si>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</si>
  <si>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</si>
  <si>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</si>
  <si>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</si>
  <si>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</si>
  <si>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</si>
  <si>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</si>
  <si>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</si>
  <si>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</si>
  <si>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</si>
  <si>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</si>
  <si>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</si>
  <si>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</si>
  <si>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</si>
  <si>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</si>
  <si>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</si>
  <si>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</si>
  <si>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</si>
  <si>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</si>
  <si>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</si>
  <si>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</si>
  <si>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</si>
  <si>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</si>
  <si>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</si>
  <si>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</si>
  <si>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</si>
  <si>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</si>
  <si>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</si>
  <si>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</si>
  <si>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</si>
  <si>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</si>
  <si>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</si>
  <si>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</si>
  <si>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</si>
  <si>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</si>
  <si>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</si>
  <si>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</si>
  <si>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</si>
  <si>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</si>
  <si>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</si>
  <si>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</si>
  <si>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</si>
  <si>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</si>
  <si>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</si>
  <si>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</si>
  <si>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</si>
  <si>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</si>
  <si>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</si>
  <si>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</si>
  <si>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</si>
  <si>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</si>
  <si>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</si>
  <si>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</si>
  <si>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</si>
  <si>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</si>
  <si>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</si>
  <si>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</si>
  <si>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</si>
  <si>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</si>
  <si>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</si>
  <si>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</si>
  <si>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</si>
  <si>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</si>
  <si>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</si>
  <si>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</si>
  <si>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</si>
  <si>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</si>
  <si>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</si>
  <si>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</si>
  <si>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</si>
  <si>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</si>
  <si>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</si>
  <si>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</si>
  <si>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</si>
  <si>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</si>
  <si>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</si>
  <si>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</si>
  <si>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</si>
  <si>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</si>
  <si>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</si>
  <si>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</si>
  <si>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</si>
  <si>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</si>
  <si>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</si>
  <si>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</si>
  <si>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</si>
  <si>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</si>
  <si>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</si>
  <si>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</si>
  <si>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</si>
  <si>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</si>
  <si>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</si>
  <si>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</si>
  <si>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</si>
  <si>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</si>
  <si>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</si>
  <si>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</si>
  <si>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</si>
  <si>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</si>
  <si>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</si>
  <si>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</si>
  <si>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</si>
  <si>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</si>
  <si>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</si>
  <si>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</si>
  <si>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</si>
  <si>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</si>
  <si>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</si>
  <si>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</si>
  <si>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</si>
  <si>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</si>
  <si>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</si>
  <si>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</si>
  <si>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</si>
  <si>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</si>
  <si>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</si>
  <si>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</si>
  <si>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</si>
  <si>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</si>
  <si>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</si>
  <si>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</si>
  <si>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</si>
  <si>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</si>
  <si>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</si>
  <si>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</si>
  <si>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</si>
  <si>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</si>
  <si>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</si>
  <si>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</si>
  <si>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</si>
  <si>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</si>
  <si>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</si>
  <si>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</si>
  <si>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</si>
  <si>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</si>
  <si>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</si>
  <si>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</si>
  <si>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</si>
  <si>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</si>
  <si>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</si>
  <si>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</si>
  <si>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</si>
  <si>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</si>
  <si>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</si>
  <si>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</si>
  <si>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</si>
  <si>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</si>
  <si>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</si>
  <si>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</si>
  <si>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</si>
  <si>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</si>
  <si>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</si>
  <si>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</si>
  <si>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</si>
  <si>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</si>
  <si>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</si>
  <si>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</si>
  <si>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</si>
  <si>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</si>
  <si>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</si>
  <si>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</si>
  <si>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</si>
  <si>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</si>
  <si>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</si>
  <si>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</si>
  <si>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</si>
  <si>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</si>
  <si>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</si>
  <si>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</si>
  <si>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</si>
  <si>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</si>
  <si>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</si>
  <si>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</si>
  <si>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</si>
  <si>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</si>
  <si>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</si>
  <si>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</si>
  <si>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</si>
  <si>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</si>
  <si>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</si>
  <si>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</si>
  <si>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</si>
  <si>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</si>
  <si>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</si>
  <si>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</si>
  <si>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</si>
  <si>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</si>
  <si>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</si>
  <si>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</si>
  <si>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</si>
  <si>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</si>
  <si>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</si>
  <si>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</si>
  <si>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</si>
  <si>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</si>
  <si>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</si>
  <si>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</si>
  <si>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</si>
  <si>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</si>
  <si>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</si>
  <si>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</si>
  <si>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</si>
  <si>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</si>
  <si>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</si>
  <si>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</si>
  <si>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</si>
  <si>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</si>
  <si>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</si>
  <si>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</si>
  <si>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</si>
  <si>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</si>
  <si>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</si>
  <si>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</si>
  <si>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</si>
  <si>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</si>
  <si>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</si>
  <si>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</si>
  <si>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</si>
  <si>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</si>
  <si>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</si>
  <si>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</si>
  <si>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</si>
  <si>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</si>
  <si>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</si>
  <si>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</si>
  <si>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</si>
  <si>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</si>
  <si>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</si>
  <si>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</si>
  <si>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</si>
  <si>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</si>
  <si>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</si>
  <si>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</si>
  <si>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</si>
  <si>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</si>
  <si>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</si>
  <si>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</si>
  <si>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</si>
  <si>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</si>
  <si>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</si>
  <si>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</si>
  <si>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</si>
  <si>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</si>
  <si>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</si>
  <si>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</si>
  <si>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</si>
  <si>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</si>
  <si>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</si>
  <si>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</si>
  <si>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</si>
  <si>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</si>
  <si>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</si>
  <si>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</si>
  <si>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</si>
  <si>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</si>
  <si>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</si>
  <si>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</si>
  <si>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</si>
  <si>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</si>
  <si>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</si>
  <si>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</si>
  <si>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</si>
  <si>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</si>
  <si>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</si>
  <si>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</si>
  <si>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</si>
  <si>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</si>
  <si>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</si>
  <si>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</si>
  <si>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</si>
  <si>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</si>
  <si>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</si>
  <si>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</si>
  <si>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</si>
  <si>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</si>
  <si>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</si>
  <si>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</si>
  <si>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</si>
  <si>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</si>
  <si>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</si>
  <si>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</si>
  <si>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</si>
  <si>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</si>
  <si>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</si>
  <si>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</si>
  <si>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</si>
  <si>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</si>
  <si>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</si>
  <si>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</si>
  <si>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</si>
  <si>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</si>
  <si>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</si>
  <si>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</si>
  <si>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</si>
  <si>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</si>
  <si>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</si>
  <si>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</si>
  <si>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</si>
  <si>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</si>
  <si>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</si>
  <si>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</si>
  <si>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</si>
  <si>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</si>
  <si>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</si>
  <si>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</si>
  <si>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</si>
  <si>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</si>
  <si>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</si>
  <si>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</si>
  <si>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</si>
  <si>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</si>
  <si>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</si>
  <si>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</si>
  <si>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</si>
  <si>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</si>
  <si>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</si>
  <si>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</si>
  <si>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</si>
  <si>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</si>
  <si>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</si>
  <si>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</si>
  <si>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</si>
  <si>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</si>
  <si>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</si>
  <si>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</si>
  <si>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</si>
  <si>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</si>
  <si>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</si>
  <si>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</si>
  <si>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</si>
  <si>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</si>
  <si>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</si>
  <si>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</si>
  <si>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</si>
  <si>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</si>
  <si>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</si>
  <si>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</si>
  <si>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</si>
  <si>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</si>
  <si>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</si>
  <si>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</si>
  <si>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</si>
  <si>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</si>
  <si>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</si>
  <si>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</si>
  <si>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</si>
  <si>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</si>
  <si>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</si>
  <si>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</si>
  <si>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</si>
  <si>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</si>
  <si>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</si>
  <si>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</si>
  <si>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</si>
  <si>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</si>
  <si>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</si>
  <si>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</si>
  <si>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</si>
  <si>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</si>
  <si>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</si>
  <si>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</si>
  <si>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</si>
  <si>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</si>
  <si>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</si>
  <si>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</si>
  <si>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</si>
  <si>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</si>
  <si>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</si>
  <si>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</si>
  <si>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</si>
  <si>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</si>
  <si>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</si>
  <si>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</si>
  <si>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</si>
  <si>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</si>
  <si>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</si>
  <si>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</si>
  <si>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</si>
  <si>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</si>
  <si>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</si>
  <si>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</si>
  <si>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</si>
  <si>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</si>
  <si>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</si>
  <si>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</si>
  <si>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</si>
  <si>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</si>
  <si>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</si>
  <si>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</si>
  <si>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</si>
  <si>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</si>
  <si>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</si>
  <si>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</si>
  <si>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</si>
  <si>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</si>
  <si>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</si>
  <si>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</si>
  <si>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</si>
  <si>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</si>
  <si>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</si>
  <si>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</si>
  <si>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</si>
  <si>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</si>
  <si>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</si>
  <si>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</si>
  <si>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</si>
  <si>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</si>
  <si>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</si>
  <si>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</si>
  <si>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</si>
  <si>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</si>
  <si>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</si>
  <si>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</si>
  <si>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</si>
  <si>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</si>
  <si>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</si>
  <si>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</si>
  <si>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</si>
  <si>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</si>
  <si>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</si>
  <si>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</si>
  <si>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</si>
  <si>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</si>
  <si>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</si>
  <si>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</si>
  <si>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</si>
  <si>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</si>
  <si>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</si>
  <si>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</si>
  <si>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</si>
  <si>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</si>
  <si>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</si>
  <si>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</si>
  <si>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</si>
  <si>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</si>
  <si>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</si>
  <si>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</si>
  <si>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</si>
  <si>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</si>
  <si>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</si>
  <si>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</si>
  <si>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</si>
  <si>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</si>
  <si>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</si>
  <si>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</si>
  <si>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</si>
  <si>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</si>
  <si>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</si>
  <si>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</si>
  <si>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</si>
  <si>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</si>
  <si>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</si>
  <si>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</si>
  <si>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</si>
  <si>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</si>
  <si>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</si>
  <si>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</si>
  <si>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</si>
  <si>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</si>
  <si>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</si>
  <si>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</si>
  <si>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</si>
  <si>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</si>
  <si>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</si>
  <si>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</si>
  <si>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</si>
  <si>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</si>
  <si>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</si>
  <si>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</si>
  <si>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</si>
  <si>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</si>
  <si>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</si>
  <si>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</si>
  <si>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</si>
  <si>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</si>
  <si>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</si>
  <si>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</si>
  <si>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</si>
  <si>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</si>
  <si>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</si>
  <si>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</si>
  <si>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</si>
  <si>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</si>
  <si>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</si>
  <si>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</si>
  <si>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</si>
  <si>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</si>
  <si>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</si>
  <si>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</si>
  <si>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</si>
  <si>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</si>
  <si>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</si>
  <si>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</si>
  <si>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</si>
  <si>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</si>
  <si>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</si>
  <si>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</si>
  <si>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</si>
  <si>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</si>
  <si>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</si>
  <si>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</si>
  <si>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</si>
  <si>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</si>
  <si>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</si>
  <si>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</si>
  <si>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</si>
  <si>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</si>
  <si>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</si>
  <si>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</si>
  <si>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</si>
  <si>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</si>
  <si>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</si>
  <si>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</si>
  <si>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</si>
  <si>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</si>
  <si>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</si>
  <si>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</si>
  <si>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</si>
  <si>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</si>
  <si>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</si>
  <si>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</si>
  <si>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</si>
  <si>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</si>
  <si>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</si>
  <si>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</si>
  <si>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</si>
  <si>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</si>
  <si>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</si>
  <si>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</si>
  <si>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</si>
  <si>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</si>
  <si>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</si>
  <si>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</si>
  <si>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</si>
  <si>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</si>
  <si>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</si>
  <si>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</si>
  <si>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</si>
  <si>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</si>
  <si>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</si>
  <si>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</si>
  <si>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</si>
  <si>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</si>
  <si>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</si>
  <si>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</si>
  <si>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</si>
  <si>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</si>
  <si>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</si>
  <si>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</si>
  <si>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</si>
  <si>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</si>
  <si>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</si>
  <si>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</si>
  <si>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</si>
  <si>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</si>
  <si>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</si>
  <si>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</si>
  <si>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</si>
  <si>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</si>
  <si>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</si>
  <si>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</si>
  <si>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</si>
  <si>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</si>
  <si>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</si>
  <si>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</si>
  <si>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</si>
  <si>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</si>
  <si>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</si>
  <si>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</si>
  <si>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</si>
  <si>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</si>
  <si>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</si>
  <si>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</si>
  <si>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</si>
  <si>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</si>
  <si>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</si>
  <si>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</si>
  <si>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</si>
  <si>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</si>
  <si>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</si>
  <si>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</si>
  <si>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</si>
  <si>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</si>
  <si>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</si>
  <si>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</si>
  <si>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</si>
  <si>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</si>
  <si>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</si>
  <si>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</si>
  <si>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</si>
  <si>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</si>
  <si>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</si>
  <si>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</si>
  <si>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</si>
  <si>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</si>
  <si>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</si>
  <si>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</si>
  <si>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</si>
  <si>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</si>
  <si>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</si>
  <si>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</si>
  <si>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</si>
  <si>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</si>
  <si>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</si>
  <si>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</si>
  <si>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</si>
  <si>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</si>
  <si>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</si>
  <si>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</si>
  <si>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</si>
  <si>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</si>
  <si>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</si>
  <si>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</si>
  <si>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</si>
  <si>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</si>
  <si>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</si>
  <si>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</si>
  <si>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</si>
  <si>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</si>
  <si>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</si>
  <si>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</si>
  <si>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</si>
  <si>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</si>
  <si>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</si>
  <si>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</si>
  <si>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</si>
  <si>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</si>
  <si>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</si>
  <si>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</si>
  <si>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</si>
  <si>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</si>
  <si>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</si>
  <si>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</si>
  <si>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</si>
  <si>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</si>
  <si>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</si>
  <si>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</si>
  <si>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</si>
  <si>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</si>
  <si>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</si>
  <si>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</si>
  <si>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</si>
  <si>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</si>
  <si>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</si>
  <si>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</si>
  <si>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</si>
  <si>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</si>
  <si>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</si>
  <si>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</si>
  <si>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</si>
  <si>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</si>
  <si>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</si>
  <si>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</si>
  <si>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</si>
  <si>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</si>
  <si>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</si>
  <si>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</si>
  <si>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</si>
  <si>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</si>
  <si>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</si>
  <si>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</si>
  <si>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</si>
  <si>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</si>
  <si>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</si>
  <si>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</si>
  <si>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</si>
  <si>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</si>
  <si>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</si>
  <si>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</si>
  <si>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</si>
  <si>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</si>
  <si>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</si>
  <si>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</si>
  <si>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</si>
  <si>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</si>
  <si>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</si>
  <si>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</si>
  <si>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</si>
  <si>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</si>
  <si>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</si>
  <si>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</si>
  <si>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</si>
  <si>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</si>
  <si>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</si>
  <si>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</si>
  <si>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</si>
  <si>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</si>
  <si>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</si>
  <si>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</si>
  <si>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</si>
  <si>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</si>
  <si>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</si>
  <si>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</si>
  <si>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</si>
  <si>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</si>
  <si>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</si>
  <si>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</si>
  <si>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</si>
  <si>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</si>
  <si>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</si>
  <si>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</si>
  <si>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</si>
  <si>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</si>
  <si>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</si>
  <si>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</si>
  <si>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</si>
  <si>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</si>
  <si>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</si>
  <si>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</si>
  <si>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</si>
  <si>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</si>
  <si>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</si>
  <si>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</si>
  <si>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</si>
  <si>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</si>
  <si>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</si>
  <si>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</si>
  <si>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</si>
  <si>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</si>
  <si>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</si>
  <si>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</si>
  <si>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</si>
  <si>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</si>
  <si>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</si>
  <si>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</si>
  <si>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</si>
  <si>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</si>
  <si>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</si>
  <si>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</si>
  <si>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</si>
  <si>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</si>
  <si>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</si>
  <si>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</si>
  <si>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</si>
  <si>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</si>
  <si>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</si>
  <si>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</si>
  <si>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</si>
  <si>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</si>
  <si>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</si>
  <si>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</si>
  <si>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</si>
  <si>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</si>
  <si>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</si>
  <si>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</si>
  <si>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</si>
  <si>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</si>
  <si>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</si>
  <si>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</si>
  <si>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</si>
  <si>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</si>
  <si>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</si>
  <si>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</si>
  <si>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</si>
  <si>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</si>
  <si>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</si>
  <si>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</si>
  <si>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</si>
  <si>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</si>
  <si>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</si>
  <si>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</si>
  <si>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</si>
  <si>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</si>
  <si>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</si>
  <si>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</si>
  <si>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</si>
  <si>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</si>
  <si>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</si>
  <si>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</si>
  <si>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</si>
  <si>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</si>
  <si>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</si>
  <si>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</si>
  <si>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</si>
  <si>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</si>
  <si>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</si>
  <si>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</si>
  <si>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</si>
  <si>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</si>
  <si>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</si>
  <si>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</si>
  <si>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</si>
  <si>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</si>
  <si>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</si>
  <si>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</si>
  <si>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</si>
  <si>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</si>
  <si>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</si>
  <si>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</si>
  <si>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</si>
  <si>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</si>
  <si>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</si>
  <si>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</si>
  <si>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</si>
  <si>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</si>
  <si>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</si>
  <si>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</si>
  <si>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</si>
  <si>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</si>
  <si>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</si>
  <si>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</si>
  <si>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</si>
  <si>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</si>
  <si>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</si>
  <si>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</si>
  <si>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</si>
  <si>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</si>
  <si>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</si>
  <si>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</si>
  <si>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</si>
  <si>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</si>
  <si>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</si>
  <si>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</si>
  <si>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</si>
  <si>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</si>
  <si>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</si>
  <si>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</si>
  <si>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</si>
  <si>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</si>
  <si>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</si>
  <si>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</si>
  <si>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</si>
  <si>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</si>
  <si>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</si>
  <si>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</si>
  <si>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</si>
  <si>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</si>
  <si>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</si>
  <si>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</si>
  <si>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</si>
  <si>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</si>
  <si>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</si>
  <si>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</si>
  <si>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</si>
  <si>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</si>
  <si>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</si>
  <si>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</si>
  <si>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</si>
  <si>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</si>
  <si>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</si>
  <si>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</si>
  <si>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</si>
  <si>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</si>
  <si>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</si>
  <si>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</si>
  <si>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</si>
  <si>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</si>
  <si>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</si>
  <si>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</si>
  <si>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</si>
  <si>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</si>
  <si>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</si>
  <si>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</si>
  <si>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</si>
  <si>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</si>
  <si>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</si>
  <si>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</si>
  <si>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</si>
  <si>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</si>
  <si>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</si>
  <si>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</si>
  <si>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</si>
  <si>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</si>
  <si>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</si>
  <si>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</si>
  <si>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</si>
  <si>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</si>
  <si>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</si>
  <si>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</si>
  <si>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</si>
  <si>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</si>
  <si>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</si>
  <si>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</si>
  <si>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</si>
  <si>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</si>
  <si>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</si>
  <si>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</si>
  <si>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</si>
  <si>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</si>
  <si>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</si>
  <si>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</si>
  <si>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</si>
  <si>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</si>
  <si>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</si>
  <si>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</si>
  <si>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</si>
  <si>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</si>
  <si>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</si>
  <si>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</si>
  <si>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</si>
  <si>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</si>
  <si>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</si>
  <si>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</si>
  <si>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</si>
  <si>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</si>
  <si>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</si>
  <si>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</si>
  <si>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</si>
  <si>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</si>
  <si>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</si>
  <si>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</si>
  <si>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</si>
  <si>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</si>
  <si>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</si>
  <si>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</si>
  <si>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</si>
  <si>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</si>
  <si>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</si>
  <si>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</si>
  <si>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</si>
  <si>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</si>
  <si>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</si>
  <si>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</si>
  <si>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</si>
  <si>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</si>
  <si>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</si>
  <si>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</si>
  <si>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</si>
  <si>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</si>
  <si>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</si>
  <si>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</si>
  <si>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</si>
  <si>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</si>
  <si>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</si>
  <si>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</si>
  <si>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</si>
  <si>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</si>
  <si>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</si>
  <si>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</si>
  <si>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</si>
  <si>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</si>
  <si>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</si>
  <si>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</si>
  <si>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</si>
  <si>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</si>
  <si>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</si>
  <si>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</si>
  <si>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</si>
  <si>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</si>
  <si>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</si>
  <si>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</si>
  <si>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</si>
  <si>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</si>
  <si>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</si>
  <si>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</si>
  <si>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</si>
  <si>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</si>
  <si>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</si>
  <si>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</si>
  <si>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</si>
  <si>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</si>
  <si>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</si>
  <si>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</si>
  <si>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</si>
  <si>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</si>
  <si>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</si>
  <si>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</si>
  <si>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</si>
  <si>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</si>
  <si>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</si>
  <si>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</si>
  <si>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</si>
  <si>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</si>
  <si>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</si>
  <si>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</si>
  <si>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</si>
  <si>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</si>
  <si>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</si>
  <si>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</si>
  <si>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</si>
  <si>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</si>
  <si>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</si>
  <si>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</si>
  <si>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</si>
  <si>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</si>
  <si>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</si>
  <si>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</si>
  <si>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</si>
  <si>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</si>
  <si>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</si>
  <si>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</si>
  <si>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</si>
  <si>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</si>
  <si>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</si>
  <si>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</si>
  <si>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</si>
  <si>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</si>
  <si>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</si>
  <si>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</si>
  <si>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</si>
  <si>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</si>
  <si>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</si>
  <si>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</si>
  <si>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</si>
  <si>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</si>
  <si>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</si>
  <si>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</si>
  <si>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</si>
  <si>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</si>
  <si>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</si>
  <si>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</si>
  <si>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</si>
  <si>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</si>
  <si>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</si>
  <si>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</si>
  <si>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</si>
  <si>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</si>
  <si>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</si>
  <si>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</si>
  <si>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</si>
  <si>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</si>
  <si>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</si>
  <si>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</si>
  <si>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</si>
  <si>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</si>
  <si>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</si>
  <si>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</si>
  <si>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</si>
  <si>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</si>
  <si>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</si>
  <si>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</si>
  <si>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</si>
  <si>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</si>
  <si>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</si>
  <si>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</si>
  <si>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</si>
  <si>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</si>
  <si>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</si>
  <si>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</si>
  <si>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</si>
  <si>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</si>
  <si>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</si>
  <si>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</si>
  <si>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</si>
  <si>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</si>
  <si>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</si>
  <si>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</si>
  <si>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</si>
  <si>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</si>
  <si>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</si>
  <si>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</si>
  <si>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</si>
  <si>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</si>
  <si>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</si>
  <si>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</si>
  <si>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</si>
  <si>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</si>
  <si>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</si>
  <si>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</si>
  <si>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</si>
  <si>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</si>
  <si>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</si>
  <si>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</si>
  <si>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</si>
  <si>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</si>
  <si>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</si>
  <si>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</si>
  <si>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</si>
  <si>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</si>
  <si>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</si>
  <si>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</si>
  <si>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</si>
  <si>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</si>
  <si>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</si>
  <si>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</si>
  <si>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</si>
  <si>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</si>
  <si>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</si>
  <si>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</si>
  <si>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</si>
  <si>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</si>
  <si>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</si>
  <si>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</si>
  <si>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</si>
  <si>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</si>
  <si>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</si>
  <si>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</si>
  <si>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</si>
  <si>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</si>
  <si>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</si>
  <si>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</si>
  <si>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</si>
  <si>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</si>
  <si>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</si>
  <si>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</si>
  <si>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</si>
  <si>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</si>
  <si>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</si>
  <si>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</si>
  <si>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</si>
  <si>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</si>
  <si>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</si>
  <si>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</si>
  <si>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</si>
  <si>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</si>
  <si>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</si>
  <si>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</si>
  <si>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</si>
  <si>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</si>
  <si>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</si>
  <si>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</si>
  <si>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</si>
  <si>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</si>
  <si>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</si>
  <si>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</si>
  <si>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</si>
  <si>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</si>
  <si>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</si>
  <si>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</si>
  <si>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</si>
  <si>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</si>
  <si>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</si>
  <si>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</si>
  <si>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</si>
  <si>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</si>
  <si>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</si>
  <si>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</si>
  <si>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</si>
  <si>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</si>
  <si>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</si>
  <si>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</si>
  <si>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</si>
  <si>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</si>
  <si>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</si>
  <si>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</si>
  <si>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</si>
  <si>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</si>
  <si>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</si>
  <si>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</si>
  <si>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</si>
  <si>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</si>
  <si>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</si>
  <si>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</si>
  <si>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</si>
  <si>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</si>
  <si>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</si>
  <si>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</si>
  <si>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</si>
  <si>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</si>
  <si>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</si>
  <si>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</si>
  <si>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</si>
  <si>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</si>
  <si>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</si>
  <si>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</si>
  <si>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</si>
  <si>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</si>
  <si>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</si>
  <si>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</si>
  <si>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</si>
  <si>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</si>
  <si>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</si>
  <si>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</si>
  <si>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</si>
  <si>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</si>
  <si>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</si>
  <si>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</si>
  <si>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</si>
  <si>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</si>
  <si>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</si>
  <si>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</si>
  <si>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</si>
  <si>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</si>
  <si>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</si>
  <si>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</si>
  <si>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</si>
  <si>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</si>
  <si>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</si>
  <si>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</si>
  <si>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</si>
  <si>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</si>
  <si>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</si>
  <si>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</si>
  <si>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</si>
  <si>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</si>
  <si>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</si>
  <si>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</si>
  <si>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</si>
  <si>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</si>
  <si>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</si>
  <si>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</si>
  <si>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</si>
  <si>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</si>
  <si>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</si>
  <si>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</si>
  <si>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</si>
  <si>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</si>
  <si>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</si>
  <si>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</si>
  <si>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</si>
  <si>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</si>
  <si>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</si>
  <si>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</si>
  <si>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</si>
  <si>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</si>
  <si>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</si>
  <si>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</si>
  <si>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</si>
  <si>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</si>
  <si>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</si>
  <si>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</si>
  <si>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</si>
  <si>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</si>
  <si>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</si>
  <si>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</si>
  <si>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</si>
  <si>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</si>
  <si>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</si>
  <si>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</si>
  <si>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</si>
  <si>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</si>
  <si>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</si>
  <si>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</si>
  <si>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</si>
  <si>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</si>
  <si>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</si>
  <si>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</si>
  <si>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</si>
  <si>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</si>
  <si>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</si>
  <si>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</si>
  <si>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</si>
  <si>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</si>
  <si>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</si>
  <si>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</si>
  <si>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</si>
  <si>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</si>
  <si>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</si>
  <si>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</si>
  <si>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</si>
  <si>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</si>
  <si>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</si>
  <si>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</si>
  <si>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</si>
  <si>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</si>
  <si>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</si>
  <si>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</si>
  <si>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</si>
  <si>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</si>
  <si>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</si>
  <si>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</si>
  <si>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</si>
  <si>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</si>
  <si>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</si>
  <si>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</si>
  <si>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</si>
  <si>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</si>
  <si>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</si>
  <si>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</si>
  <si>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</si>
  <si>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</si>
  <si>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</si>
  <si>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</si>
  <si>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</si>
  <si>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</si>
  <si>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</si>
  <si>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</si>
  <si>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</si>
  <si>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</si>
  <si>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</si>
  <si>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</si>
  <si>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</si>
  <si>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</si>
  <si>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</si>
  <si>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</si>
  <si>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</si>
  <si>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</si>
  <si>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</si>
  <si>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</si>
  <si>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</si>
  <si>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</si>
  <si>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</si>
  <si>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</si>
  <si>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</si>
  <si>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</si>
  <si>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</si>
  <si>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</si>
  <si>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</si>
  <si>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</si>
  <si>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</si>
  <si>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</si>
  <si>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</si>
  <si>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</si>
  <si>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</si>
  <si>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</si>
  <si>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</si>
  <si>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</si>
  <si>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</si>
  <si>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</si>
  <si>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</si>
  <si>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</si>
  <si>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</si>
  <si>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</si>
  <si>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</si>
  <si>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</si>
  <si>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</si>
  <si>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</si>
  <si>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</si>
  <si>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</si>
  <si>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</si>
  <si>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</si>
  <si>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</si>
  <si>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</si>
  <si>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</si>
  <si>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</si>
  <si>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</si>
  <si>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</si>
  <si>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</si>
  <si>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</si>
  <si>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</si>
  <si>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</si>
  <si>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</si>
  <si>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</si>
  <si>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</si>
  <si>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</si>
  <si>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</si>
  <si>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</si>
  <si>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</si>
  <si>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</si>
  <si>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</si>
  <si>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</si>
  <si>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</si>
  <si>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</si>
  <si>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</si>
  <si>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</si>
  <si>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</si>
  <si>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</si>
  <si>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</si>
  <si>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</si>
  <si>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</si>
  <si>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</si>
  <si>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</si>
  <si>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</si>
  <si>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</si>
  <si>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</si>
  <si>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</si>
  <si>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</si>
  <si>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</si>
  <si>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</si>
  <si>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</si>
  <si>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</si>
  <si>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</si>
  <si>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</si>
  <si>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</si>
  <si>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</si>
  <si>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</si>
  <si>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</si>
  <si>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</si>
  <si>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</si>
  <si>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</si>
  <si>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</si>
  <si>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</si>
  <si>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</si>
  <si>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</si>
  <si>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</si>
  <si>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</si>
  <si>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</si>
  <si>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</si>
  <si>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</si>
  <si>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</si>
  <si>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</si>
  <si>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</si>
  <si>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</si>
  <si>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</si>
  <si>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</si>
  <si>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</si>
  <si>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</si>
  <si>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</si>
  <si>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</si>
  <si>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</si>
  <si>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</si>
  <si>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</si>
  <si>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</si>
  <si>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</si>
  <si>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</si>
  <si>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</si>
  <si>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</si>
  <si>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</si>
  <si>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</si>
  <si>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</si>
  <si>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</si>
  <si>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</si>
  <si>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</si>
  <si>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</si>
  <si>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</si>
  <si>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</si>
  <si>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</si>
  <si>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</si>
  <si>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</si>
  <si>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</si>
  <si>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</si>
  <si>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</si>
  <si>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</si>
  <si>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</si>
  <si>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</si>
  <si>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</si>
  <si>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</si>
  <si>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</si>
  <si>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</si>
  <si>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</si>
  <si>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</si>
  <si>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</si>
  <si>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</si>
  <si>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</si>
  <si>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</si>
  <si>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</si>
  <si>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</si>
  <si>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</si>
  <si>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</si>
  <si>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</si>
  <si>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</si>
  <si>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</si>
  <si>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</si>
  <si>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</si>
  <si>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</si>
  <si>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</si>
  <si>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</si>
  <si>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</si>
  <si>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</si>
  <si>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</si>
  <si>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</si>
  <si>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</si>
  <si>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</si>
  <si>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</si>
  <si>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</si>
  <si>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</si>
  <si>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</si>
  <si>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</si>
  <si>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</si>
  <si>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</si>
  <si>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</si>
  <si>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</si>
  <si>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</si>
  <si>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</si>
  <si>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</si>
  <si>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</si>
  <si>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</si>
  <si>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</si>
  <si>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</si>
  <si>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</si>
  <si>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</si>
  <si>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</si>
  <si>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</si>
  <si>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</si>
  <si>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</si>
  <si>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</si>
  <si>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</si>
  <si>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</si>
  <si>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</si>
  <si>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</si>
  <si>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</si>
  <si>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</si>
  <si>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</si>
  <si>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</si>
  <si>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</si>
  <si>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</si>
  <si>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</si>
  <si>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</si>
  <si>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</si>
  <si>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</si>
  <si>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</si>
  <si>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</si>
  <si>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</si>
  <si>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</si>
  <si>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</si>
  <si>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</si>
  <si>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</si>
  <si>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</si>
  <si>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</si>
  <si>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</si>
  <si>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</si>
  <si>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</si>
  <si>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</si>
  <si>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</si>
  <si>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</si>
  <si>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</si>
  <si>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</si>
  <si>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</si>
  <si>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</si>
  <si>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</si>
  <si>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</si>
  <si>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</si>
  <si>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</si>
  <si>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</si>
  <si>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</si>
  <si>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</si>
  <si>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</si>
  <si>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</si>
  <si>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</si>
  <si>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</si>
  <si>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</si>
  <si>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</si>
  <si>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</si>
  <si>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</si>
  <si>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</si>
  <si>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</si>
  <si>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</si>
  <si>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</si>
  <si>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</si>
  <si>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</si>
  <si>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</si>
  <si>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</si>
  <si>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</si>
  <si>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</si>
  <si>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</si>
  <si>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</si>
  <si>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</si>
  <si>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</si>
  <si>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</si>
  <si>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</si>
  <si>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</si>
  <si>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</si>
  <si>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</si>
  <si>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</si>
  <si>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</si>
  <si>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</si>
  <si>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</si>
  <si>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</si>
  <si>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</si>
  <si>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</si>
  <si>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</si>
  <si>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</si>
  <si>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</si>
  <si>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</si>
  <si>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</si>
  <si>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</si>
  <si>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</si>
  <si>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</si>
  <si>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</si>
  <si>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</si>
  <si>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</si>
  <si>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</si>
  <si>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</si>
  <si>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</si>
  <si>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</si>
  <si>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</si>
  <si>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</si>
  <si>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</si>
  <si>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</si>
  <si>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</si>
  <si>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</si>
  <si>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</si>
  <si>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</si>
  <si>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</si>
  <si>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</si>
  <si>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</si>
  <si>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</si>
  <si>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</si>
  <si>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</si>
  <si>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</si>
  <si>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</si>
  <si>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</si>
  <si>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</si>
  <si>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</si>
  <si>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</si>
  <si>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</si>
  <si>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</si>
  <si>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</si>
  <si>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</si>
  <si>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</si>
  <si>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</si>
  <si>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</si>
  <si>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</si>
  <si>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</si>
  <si>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</si>
  <si>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</si>
  <si>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</si>
  <si>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</si>
  <si>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</si>
  <si>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</si>
  <si>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</si>
  <si>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</si>
  <si>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</si>
  <si>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</si>
  <si>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</si>
  <si>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</si>
  <si>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</si>
  <si>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</si>
  <si>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</si>
  <si>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</si>
  <si>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</si>
  <si>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</si>
  <si>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</si>
  <si>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</si>
  <si>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</si>
  <si>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</si>
  <si>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</si>
  <si>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</si>
  <si>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</si>
  <si>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</si>
  <si>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</si>
  <si>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</si>
  <si>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</si>
  <si>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</si>
  <si>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</si>
  <si>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</si>
  <si>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</si>
  <si>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</si>
  <si>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</si>
  <si>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</si>
  <si>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</si>
  <si>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</si>
  <si>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</si>
  <si>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</si>
  <si>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</si>
  <si>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</si>
  <si>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</si>
  <si>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</si>
  <si>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</si>
  <si>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</si>
  <si>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</si>
  <si>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</si>
  <si>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</si>
  <si>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</si>
  <si>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</si>
  <si>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</si>
  <si>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</si>
  <si>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</si>
  <si>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</si>
  <si>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</si>
  <si>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</si>
  <si>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</si>
  <si>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</si>
  <si>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</si>
  <si>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</si>
  <si>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</si>
  <si>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</si>
  <si>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</si>
  <si>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</si>
  <si>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</si>
  <si>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</si>
  <si>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</si>
  <si>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</si>
  <si>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</si>
  <si>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</si>
  <si>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</si>
  <si>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</si>
  <si>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</si>
  <si>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</si>
  <si>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</si>
  <si>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</si>
  <si>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</si>
  <si>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</si>
  <si>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</si>
  <si>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</si>
  <si>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</si>
  <si>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</si>
  <si>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</si>
  <si>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</si>
  <si>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</si>
  <si>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</si>
  <si>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</si>
  <si>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</si>
  <si>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</si>
  <si>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</si>
  <si>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</si>
  <si>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</si>
  <si>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</si>
  <si>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</si>
  <si>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</si>
  <si>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</si>
  <si>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</si>
  <si>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</si>
  <si>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</si>
  <si>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</si>
  <si>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</si>
  <si>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</si>
  <si>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</si>
  <si>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</si>
  <si>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</si>
  <si>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</si>
  <si>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</si>
  <si>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</si>
  <si>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</si>
  <si>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</si>
  <si>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</si>
  <si>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</si>
  <si>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</si>
  <si>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</si>
  <si>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</si>
  <si>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</si>
  <si>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</si>
  <si>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</si>
  <si>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</si>
  <si>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</si>
  <si>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</si>
  <si>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</si>
  <si>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</si>
  <si>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</si>
  <si>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</si>
  <si>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</si>
  <si>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</si>
  <si>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</si>
  <si>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</si>
  <si>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</si>
  <si>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</si>
  <si>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</si>
  <si>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</si>
  <si>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</si>
  <si>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</si>
  <si>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</si>
  <si>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</si>
  <si>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</si>
  <si>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</si>
  <si>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</si>
  <si>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</si>
  <si>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</si>
  <si>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</si>
  <si>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</si>
  <si>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</si>
  <si>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</si>
  <si>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</si>
  <si>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</si>
  <si>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</si>
  <si>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</si>
  <si>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</si>
  <si>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</si>
  <si>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</si>
  <si>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</si>
  <si>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</si>
  <si>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</si>
  <si>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</si>
  <si>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</si>
  <si>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</si>
  <si>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</si>
  <si>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</si>
  <si>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</si>
  <si>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</si>
  <si>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</si>
  <si>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</si>
  <si>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</si>
  <si>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</si>
  <si>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</si>
  <si>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</si>
  <si>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</si>
  <si>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</si>
  <si>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</si>
  <si>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</si>
  <si>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</si>
  <si>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</si>
  <si>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</si>
  <si>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</si>
  <si>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</si>
  <si>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</si>
  <si>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</si>
  <si>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</si>
  <si>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</si>
  <si>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</si>
  <si>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</si>
  <si>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</si>
  <si>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</si>
  <si>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</si>
  <si>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</si>
  <si>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</si>
  <si>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</si>
  <si>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</si>
  <si>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</si>
  <si>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</si>
  <si>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</si>
  <si>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</si>
  <si>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</si>
  <si>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</si>
  <si>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</si>
  <si>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</si>
  <si>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</si>
  <si>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</si>
  <si>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</si>
  <si>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</si>
  <si>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</si>
  <si>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</si>
  <si>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</si>
  <si>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</si>
  <si>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</si>
  <si>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</si>
  <si>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</si>
  <si>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</si>
  <si>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</si>
  <si>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</si>
  <si>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</si>
  <si>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</si>
  <si>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</si>
  <si>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</si>
  <si>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</si>
  <si>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</si>
  <si>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</si>
  <si>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</si>
  <si>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</si>
  <si>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</si>
  <si>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</si>
  <si>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</si>
  <si>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</si>
  <si>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</si>
  <si>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</si>
  <si>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</si>
  <si>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</si>
  <si>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</si>
  <si>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</si>
  <si>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</si>
  <si>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</si>
  <si>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</si>
  <si>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</si>
  <si>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</si>
  <si>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</si>
  <si>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</si>
  <si>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</si>
  <si>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</si>
  <si>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</si>
  <si>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</si>
  <si>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</si>
  <si>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</si>
  <si>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</si>
  <si>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</si>
  <si>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</si>
  <si>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</si>
  <si>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</si>
  <si>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</si>
  <si>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</si>
  <si>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</si>
  <si>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</si>
  <si>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</si>
  <si>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</si>
  <si>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</si>
  <si>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</si>
  <si>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</si>
  <si>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</si>
  <si>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</si>
  <si>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</si>
  <si>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</si>
  <si>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</si>
  <si>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</si>
  <si>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</si>
  <si>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</si>
  <si>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</si>
  <si>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</si>
  <si>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</si>
  <si>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</si>
  <si>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</si>
  <si>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</si>
  <si>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</si>
  <si>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</si>
  <si>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</si>
  <si>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</si>
  <si>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</si>
  <si>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</si>
  <si>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</si>
  <si>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</si>
  <si>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</si>
  <si>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</si>
  <si>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</si>
  <si>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</si>
  <si>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</si>
  <si>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</si>
  <si>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</si>
  <si>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</si>
  <si>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</si>
  <si>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</si>
  <si>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</si>
  <si>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</si>
  <si>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</si>
  <si>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</si>
  <si>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</si>
  <si>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</si>
  <si>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</si>
  <si>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</si>
  <si>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</si>
  <si>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</si>
  <si>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</si>
  <si>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</si>
  <si>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</si>
  <si>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</si>
  <si>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</si>
  <si>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</si>
  <si>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</si>
  <si>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</si>
  <si>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</si>
  <si>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</si>
  <si>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</si>
  <si>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</si>
  <si>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</si>
  <si>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</si>
  <si>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</si>
  <si>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</si>
  <si>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</si>
  <si>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</si>
  <si>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</si>
  <si>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</si>
  <si>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</si>
  <si>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</si>
  <si>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</si>
  <si>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</si>
  <si>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</si>
  <si>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</si>
  <si>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</si>
  <si>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</si>
  <si>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</si>
  <si>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</si>
  <si>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</si>
  <si>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</si>
  <si>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</si>
  <si>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</si>
  <si>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</si>
  <si>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</si>
  <si>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</si>
  <si>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</si>
  <si>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</si>
  <si>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</si>
  <si>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</si>
  <si>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</si>
  <si>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</si>
  <si>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</si>
  <si>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</si>
  <si>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</si>
  <si>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</si>
  <si>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</si>
  <si>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</si>
  <si>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</si>
  <si>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</si>
  <si>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</si>
  <si>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</si>
  <si>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</si>
  <si>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</si>
  <si>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</si>
  <si>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</si>
  <si>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</si>
  <si>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</si>
  <si>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</si>
  <si>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</si>
  <si>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</si>
  <si>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</si>
  <si>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</si>
  <si>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</si>
  <si>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</si>
  <si>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</si>
  <si>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</si>
  <si>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</si>
  <si>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</si>
  <si>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</si>
  <si>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</si>
  <si>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</si>
  <si>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</si>
  <si>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</si>
  <si>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</si>
  <si>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</si>
  <si>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</si>
  <si>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</si>
  <si>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</si>
  <si>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</si>
  <si>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</si>
  <si>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</si>
  <si>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</si>
  <si>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</si>
  <si>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</si>
  <si>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</si>
  <si>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</si>
  <si>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</si>
  <si>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</si>
  <si>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</si>
  <si>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</si>
  <si>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</si>
  <si>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</si>
  <si>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</si>
  <si>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</si>
  <si>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</si>
  <si>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</si>
  <si>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</si>
  <si>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</si>
  <si>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</si>
  <si>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</si>
  <si>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</si>
  <si>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</si>
  <si>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</si>
  <si>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</si>
  <si>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</si>
  <si>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</si>
  <si>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</si>
  <si>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</si>
  <si>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</si>
  <si>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</si>
  <si>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</si>
  <si>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</si>
  <si>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</si>
  <si>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</si>
  <si>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</si>
  <si>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</si>
  <si>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</si>
  <si>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</si>
  <si>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</si>
  <si>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</si>
  <si>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</si>
  <si>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</si>
  <si>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</si>
  <si>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</si>
  <si>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</si>
  <si>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</si>
  <si>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</si>
  <si>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</si>
  <si>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</si>
  <si>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</si>
  <si>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</si>
  <si>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</si>
  <si>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</si>
  <si>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</si>
  <si>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</si>
  <si>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</si>
  <si>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</si>
  <si>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</si>
  <si>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</si>
  <si>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</si>
  <si>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</si>
  <si>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</si>
  <si>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</si>
  <si>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</si>
  <si>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</si>
  <si>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</si>
  <si>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</si>
  <si>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</si>
  <si>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</si>
  <si>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</si>
  <si>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</si>
  <si>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</si>
  <si>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</si>
  <si>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</si>
  <si>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</si>
  <si>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</si>
  <si>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</si>
  <si>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</si>
  <si>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</si>
  <si>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</si>
  <si>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</si>
  <si>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</si>
  <si>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</si>
  <si>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</si>
  <si>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</si>
  <si>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</si>
  <si>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</si>
  <si>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</si>
  <si>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</si>
  <si>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</si>
  <si>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</si>
  <si>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</si>
  <si>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</si>
  <si>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</si>
  <si>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</si>
  <si>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</si>
  <si>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</si>
  <si>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</si>
  <si>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</si>
  <si>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</si>
  <si>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</si>
  <si>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</si>
  <si>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</si>
  <si>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</si>
  <si>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</si>
  <si>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</si>
  <si>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</si>
  <si>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</si>
  <si>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</si>
  <si>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</si>
  <si>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</si>
  <si>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</si>
  <si>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</si>
  <si>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</si>
  <si>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</si>
  <si>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</si>
  <si>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</si>
  <si>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</si>
  <si>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</si>
  <si>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</si>
  <si>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</si>
  <si>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</si>
  <si>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</si>
  <si>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</si>
  <si>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</si>
  <si>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</si>
  <si>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</si>
  <si>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</si>
  <si>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</si>
  <si>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</si>
  <si>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</si>
  <si>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</si>
  <si>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</si>
  <si>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</si>
  <si>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</si>
  <si>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</si>
  <si>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</si>
  <si>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</si>
  <si>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</si>
  <si>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</si>
  <si>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</si>
  <si>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</si>
  <si>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</si>
  <si>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</si>
  <si>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</si>
  <si>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</si>
  <si>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</si>
  <si>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</si>
  <si>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</si>
  <si>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</si>
  <si>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</si>
  <si>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</si>
  <si>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</si>
  <si>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</si>
  <si>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</si>
  <si>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</si>
  <si>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</si>
  <si>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</si>
  <si>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</si>
  <si>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</si>
  <si>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</si>
  <si>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</si>
  <si>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</si>
  <si>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</si>
  <si>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</si>
  <si>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</si>
  <si>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</si>
  <si>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</si>
  <si>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</si>
  <si>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</si>
  <si>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</si>
  <si>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</si>
  <si>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</si>
  <si>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</si>
  <si>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</si>
  <si>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</si>
  <si>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</si>
  <si>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</si>
  <si>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</si>
  <si>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</si>
  <si>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</si>
  <si>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</si>
  <si>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</si>
  <si>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</si>
  <si>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</si>
  <si>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</si>
  <si>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</si>
  <si>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</si>
  <si>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</si>
  <si>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</si>
  <si>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</si>
  <si>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</si>
  <si>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</si>
  <si>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</si>
  <si>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</si>
  <si>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</si>
  <si>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</si>
  <si>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</si>
  <si>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</si>
  <si>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</si>
  <si>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</si>
  <si>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</si>
  <si>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</si>
  <si>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</si>
  <si>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</si>
  <si>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</si>
  <si>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</si>
  <si>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</si>
  <si>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</si>
  <si>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</si>
  <si>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</si>
  <si>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</si>
  <si>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</si>
  <si>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</si>
  <si>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</si>
  <si>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</si>
  <si>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</si>
  <si>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</si>
  <si>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</si>
  <si>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</si>
  <si>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</si>
  <si>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</si>
  <si>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</si>
  <si>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</si>
  <si>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</si>
  <si>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</si>
  <si>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</si>
  <si>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</si>
  <si>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</si>
  <si>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</si>
  <si>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</si>
  <si>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</si>
  <si>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</si>
  <si>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</si>
  <si>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</si>
  <si>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</si>
  <si>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</si>
  <si>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</si>
  <si>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</si>
  <si>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</si>
  <si>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</si>
  <si>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</si>
  <si>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</si>
  <si>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</si>
  <si>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</si>
  <si>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</si>
  <si>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</si>
  <si>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</si>
  <si>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</si>
  <si>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</si>
  <si>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</si>
  <si>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</si>
  <si>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</si>
  <si>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</si>
  <si>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</si>
  <si>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</si>
  <si>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</si>
  <si>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</si>
  <si>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</si>
  <si>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</si>
  <si>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</si>
  <si>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</si>
  <si>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</si>
  <si>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</si>
  <si>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</si>
  <si>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</si>
  <si>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</si>
  <si>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</si>
  <si>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</si>
  <si>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</si>
  <si>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</si>
  <si>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</si>
  <si>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</si>
  <si>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</si>
  <si>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</si>
  <si>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</si>
  <si>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</si>
  <si>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</si>
  <si>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</si>
  <si>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</si>
  <si>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</si>
  <si>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</si>
  <si>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</si>
  <si>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</si>
  <si>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</si>
  <si>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</si>
  <si>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</si>
  <si>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</si>
  <si>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</si>
  <si>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</si>
  <si>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</si>
  <si>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</si>
  <si>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</si>
  <si>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</si>
  <si>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</si>
  <si>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</si>
  <si>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</si>
  <si>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</si>
  <si>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</si>
  <si>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</si>
  <si>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</si>
  <si>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</si>
  <si>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</si>
  <si>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</si>
  <si>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</si>
  <si>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</si>
  <si>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</si>
  <si>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</si>
  <si>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</si>
  <si>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</si>
  <si>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</si>
  <si>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</si>
  <si>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</si>
  <si>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</si>
  <si>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</si>
  <si>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</si>
  <si>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</si>
  <si>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</si>
  <si>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</si>
  <si>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</si>
  <si>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</si>
  <si>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</si>
  <si>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</si>
  <si>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</si>
  <si>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</si>
  <si>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</si>
  <si>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</si>
  <si>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</si>
  <si>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</si>
  <si>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</si>
  <si>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</si>
  <si>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</si>
  <si>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</si>
  <si>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</si>
  <si>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</si>
  <si>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</si>
  <si>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</si>
  <si>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</si>
  <si>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</si>
  <si>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</si>
  <si>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</si>
  <si>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</si>
  <si>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</si>
  <si>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</si>
  <si>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</si>
  <si>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</si>
  <si>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</si>
  <si>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</si>
  <si>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</si>
  <si>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</si>
  <si>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</si>
  <si>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</si>
  <si>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</si>
  <si>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</si>
  <si>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</si>
  <si>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</si>
  <si>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</si>
  <si>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</si>
  <si>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</si>
  <si>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</si>
  <si>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</si>
  <si>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</si>
  <si>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</si>
  <si>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</si>
  <si>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</si>
  <si>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</si>
  <si>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</si>
  <si>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</si>
  <si>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</si>
  <si>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</si>
  <si>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</si>
  <si>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</si>
  <si>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</si>
  <si>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</si>
  <si>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</si>
  <si>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</si>
  <si>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</si>
  <si>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</si>
  <si>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</si>
  <si>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</si>
  <si>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</si>
  <si>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</si>
  <si>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</si>
  <si>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</si>
  <si>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</si>
  <si>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</si>
  <si>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</si>
  <si>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</si>
  <si>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</si>
  <si>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</si>
  <si>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</si>
  <si>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</si>
  <si>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</si>
  <si>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</si>
  <si>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</si>
  <si>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</si>
  <si>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</si>
  <si>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</si>
  <si>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</si>
  <si>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</si>
  <si>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</si>
  <si>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</si>
  <si>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</si>
  <si>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</si>
  <si>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</si>
  <si>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</si>
  <si>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</si>
  <si>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</si>
  <si>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</si>
  <si>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</si>
  <si>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</si>
  <si>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</si>
  <si>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</si>
  <si>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</si>
  <si>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</si>
  <si>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</si>
  <si>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</si>
  <si>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</si>
  <si>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</si>
  <si>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</si>
  <si>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</si>
  <si>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</si>
  <si>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</si>
  <si>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</si>
  <si>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</si>
  <si>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</si>
  <si>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</si>
  <si>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</si>
  <si>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</si>
  <si>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</si>
  <si>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</si>
  <si>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</si>
  <si>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</si>
  <si>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</si>
  <si>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</si>
  <si>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</si>
  <si>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</si>
  <si>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</si>
  <si>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</si>
  <si>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</si>
  <si>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</si>
  <si>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</si>
  <si>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</si>
  <si>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</si>
  <si>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</si>
  <si>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</si>
  <si>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</si>
  <si>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</si>
  <si>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</si>
  <si>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</si>
  <si>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</si>
  <si>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</si>
  <si>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</si>
  <si>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</si>
  <si>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</si>
  <si>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</si>
  <si>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</si>
  <si>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</si>
  <si>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</si>
  <si>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</si>
  <si>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</si>
  <si>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</si>
  <si>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</si>
  <si>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</si>
  <si>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</si>
  <si>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</si>
  <si>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</si>
  <si>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</si>
  <si>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</si>
  <si>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</si>
  <si>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</si>
  <si>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</si>
  <si>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</si>
  <si>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</si>
  <si>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</si>
  <si>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</si>
  <si>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</si>
  <si>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</si>
  <si>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</si>
  <si>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</si>
  <si>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</si>
  <si>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</si>
  <si>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</si>
  <si>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</si>
  <si>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</si>
  <si>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</si>
  <si>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</si>
  <si>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</si>
  <si>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</si>
  <si>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</si>
  <si>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</si>
  <si>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</si>
  <si>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</si>
  <si>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</si>
  <si>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</si>
  <si>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</si>
  <si>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</si>
  <si>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</si>
  <si>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</si>
  <si>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</si>
  <si>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</si>
  <si>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</si>
  <si>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</si>
  <si>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</si>
  <si>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</si>
  <si>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</si>
  <si>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</si>
  <si>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</si>
  <si>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</si>
  <si>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</si>
  <si>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</si>
  <si>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</si>
  <si>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</si>
  <si>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</si>
  <si>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</si>
  <si>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</si>
  <si>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</si>
  <si>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</si>
  <si>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</si>
  <si>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</si>
  <si>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</si>
  <si>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</si>
  <si>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</si>
  <si>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</si>
  <si>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</si>
  <si>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</si>
  <si>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</si>
  <si>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</si>
  <si>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</si>
  <si>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</si>
  <si>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</si>
  <si>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</si>
  <si>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</si>
  <si>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</si>
  <si>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</si>
  <si>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</si>
  <si>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</si>
  <si>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</si>
  <si>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</si>
  <si>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</si>
  <si>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</si>
  <si>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</si>
  <si>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</si>
  <si>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</si>
  <si>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</si>
  <si>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</si>
  <si>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</si>
  <si>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</si>
  <si>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</si>
  <si>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</si>
  <si>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</si>
  <si>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</si>
  <si>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</si>
  <si>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</si>
  <si>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</si>
  <si>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</si>
  <si>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</si>
  <si>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</si>
  <si>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</si>
  <si>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</si>
  <si>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</si>
  <si>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</si>
  <si>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</si>
  <si>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</si>
  <si>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</si>
  <si>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</si>
  <si>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</si>
  <si>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</si>
  <si>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</si>
  <si>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</si>
  <si>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</si>
  <si>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</si>
  <si>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</si>
  <si>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</si>
  <si>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</si>
  <si>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</si>
  <si>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</si>
  <si>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</si>
  <si>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</si>
  <si>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</si>
  <si>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</si>
  <si>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</si>
  <si>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</si>
  <si>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</si>
  <si>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</si>
  <si>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</si>
  <si>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</si>
  <si>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</si>
  <si>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</si>
  <si>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</si>
  <si>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</si>
  <si>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</si>
  <si>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</si>
  <si>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</si>
  <si>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</si>
  <si>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</si>
  <si>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</si>
  <si>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</si>
  <si>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</si>
  <si>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</si>
  <si>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</si>
  <si>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</si>
  <si>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</si>
  <si>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</si>
  <si>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</si>
  <si>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</si>
  <si>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</si>
  <si>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</si>
  <si>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</si>
  <si>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</si>
  <si>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</si>
  <si>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</si>
  <si>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</si>
  <si>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</si>
  <si>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</si>
  <si>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</si>
  <si>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</si>
  <si>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</si>
  <si>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</si>
  <si>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</si>
  <si>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</si>
  <si>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</si>
  <si>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</si>
  <si>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</si>
  <si>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</si>
  <si>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</si>
  <si>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</si>
  <si>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</si>
  <si>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</si>
  <si>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</si>
  <si>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</si>
  <si>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</si>
  <si>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</si>
  <si>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</si>
  <si>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</si>
  <si>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</si>
  <si>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</si>
  <si>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</si>
  <si>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</si>
  <si>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</si>
  <si>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</si>
  <si>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</si>
  <si>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</si>
  <si>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</si>
  <si>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</si>
  <si>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</si>
  <si>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</si>
  <si>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</si>
  <si>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</si>
  <si>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</si>
  <si>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</si>
  <si>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</si>
  <si>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</si>
  <si>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</si>
  <si>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</si>
  <si>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</si>
  <si>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</si>
  <si>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</si>
  <si>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</si>
  <si>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</si>
  <si>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</si>
  <si>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</si>
  <si>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</si>
  <si>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</si>
  <si>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</si>
  <si>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</si>
  <si>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</si>
  <si>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</si>
  <si>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</si>
  <si>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</si>
  <si>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</si>
  <si>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</si>
  <si>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</si>
  <si>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</si>
  <si>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</si>
  <si>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</si>
  <si>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</si>
  <si>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</si>
  <si>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</si>
  <si>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</si>
  <si>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</si>
  <si>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</si>
  <si>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</si>
  <si>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</si>
  <si>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</si>
  <si>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</si>
  <si>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</si>
  <si>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</si>
  <si>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</si>
  <si>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</si>
  <si>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</si>
  <si>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</si>
  <si>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</si>
  <si>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</si>
  <si>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</si>
  <si>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</si>
  <si>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</si>
  <si>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</si>
  <si>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</si>
  <si>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</si>
  <si>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</si>
  <si>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</si>
  <si>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</si>
  <si>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</si>
  <si>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</si>
  <si>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</si>
  <si>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</si>
  <si>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</si>
  <si>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</si>
  <si>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</si>
  <si>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</si>
  <si>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</si>
  <si>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</si>
  <si>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</si>
  <si>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</si>
  <si>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</si>
  <si>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</si>
  <si>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</si>
  <si>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</si>
  <si>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</si>
  <si>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</si>
  <si>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</si>
  <si>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</si>
  <si>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</si>
  <si>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</si>
  <si>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</si>
  <si>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</si>
  <si>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</si>
  <si>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</si>
  <si>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</si>
  <si>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</si>
  <si>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</si>
  <si>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</si>
  <si>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</si>
  <si>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</si>
  <si>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</si>
  <si>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</si>
  <si>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</si>
  <si>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</si>
  <si>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</si>
  <si>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</si>
  <si>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</si>
  <si>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</si>
  <si>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</si>
  <si>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</si>
  <si>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</si>
  <si>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</si>
  <si>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</si>
  <si>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</si>
  <si>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</si>
  <si>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</si>
  <si>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</si>
  <si>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</si>
  <si>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</si>
  <si>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</si>
  <si>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</si>
  <si>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</si>
  <si>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</si>
  <si>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</si>
  <si>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</si>
  <si>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</si>
  <si>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</si>
  <si>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</si>
  <si>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</si>
  <si>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</si>
  <si>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</si>
  <si>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</si>
  <si>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</si>
  <si>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</si>
  <si>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</si>
  <si>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</si>
  <si>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</si>
  <si>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</si>
  <si>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</si>
  <si>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</si>
  <si>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</si>
  <si>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</si>
  <si>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</si>
  <si>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</si>
  <si>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</si>
  <si>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</si>
  <si>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</si>
  <si>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</si>
  <si>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</si>
  <si>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</si>
  <si>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</si>
  <si>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</si>
  <si>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</si>
  <si>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</si>
  <si>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</si>
  <si>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</si>
  <si>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</si>
  <si>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</si>
  <si>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</si>
  <si>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</si>
  <si>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</si>
  <si>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</si>
  <si>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</si>
  <si>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</si>
  <si>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</si>
  <si>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</si>
  <si>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</si>
  <si>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</si>
  <si>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</si>
  <si>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</si>
  <si>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</si>
  <si>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</si>
  <si>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</si>
  <si>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</si>
  <si>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</si>
  <si>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</si>
  <si>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</si>
  <si>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</si>
  <si>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</si>
  <si>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</si>
  <si>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</si>
  <si>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</si>
  <si>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</si>
  <si>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</si>
  <si>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</si>
  <si>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</si>
  <si>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</si>
  <si>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</si>
  <si>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</si>
  <si>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</si>
  <si>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</si>
  <si>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</si>
  <si>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</si>
  <si>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</si>
  <si>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</si>
  <si>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</si>
  <si>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</si>
  <si>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</si>
  <si>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</si>
  <si>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</si>
  <si>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</si>
  <si>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</si>
  <si>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</si>
  <si>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</si>
  <si>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</si>
  <si>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</si>
  <si>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</si>
  <si>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</si>
  <si>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</si>
  <si>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</si>
  <si>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</si>
  <si>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</si>
  <si>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</si>
  <si>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</si>
  <si>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</si>
  <si>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</si>
  <si>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</si>
  <si>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</si>
  <si>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</si>
  <si>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</si>
  <si>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</si>
  <si>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</si>
  <si>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</si>
  <si>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</si>
  <si>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</si>
  <si>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</si>
  <si>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</si>
  <si>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</si>
  <si>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</si>
  <si>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</si>
  <si>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</si>
  <si>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</si>
  <si>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</si>
  <si>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</si>
  <si>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</si>
  <si>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</si>
  <si>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</si>
  <si>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</si>
  <si>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</si>
  <si>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</si>
  <si>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</si>
  <si>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</si>
  <si>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</si>
  <si>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</si>
  <si>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</si>
  <si>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</si>
  <si>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</si>
  <si>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</si>
  <si>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</si>
  <si>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</si>
  <si>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</si>
  <si>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</si>
  <si>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</si>
  <si>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</si>
  <si>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</si>
  <si>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</si>
  <si>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</si>
  <si>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</si>
  <si>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</si>
  <si>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</si>
  <si>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</si>
  <si>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</si>
  <si>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</si>
  <si>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</si>
  <si>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</si>
  <si>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</si>
  <si>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</si>
  <si>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</si>
  <si>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</si>
  <si>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</si>
  <si>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</si>
  <si>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</si>
  <si>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</si>
  <si>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</si>
  <si>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</si>
  <si>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</si>
  <si>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</si>
  <si>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</si>
  <si>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</si>
  <si>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</si>
  <si>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</si>
  <si>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</si>
  <si>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</si>
  <si>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</si>
  <si>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</si>
  <si>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</si>
  <si>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</si>
  <si>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</si>
  <si>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</si>
  <si>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</si>
  <si>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</si>
  <si>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</si>
  <si>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</si>
  <si>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</si>
  <si>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</si>
  <si>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</si>
  <si>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</si>
  <si>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</si>
  <si>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</si>
  <si>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</si>
  <si>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</si>
  <si>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</si>
  <si>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</si>
  <si>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</si>
  <si>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</si>
  <si>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</si>
  <si>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</si>
  <si>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</si>
  <si>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</si>
  <si>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</si>
  <si>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</si>
  <si>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</si>
  <si>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</si>
  <si>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</si>
  <si>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</si>
  <si>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</si>
  <si>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</si>
  <si>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</si>
  <si>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</si>
  <si>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</si>
  <si>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</si>
  <si>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</si>
  <si>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</si>
  <si>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</si>
  <si>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</si>
  <si>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</si>
  <si>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</si>
  <si>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</si>
  <si>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</si>
  <si>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</si>
  <si>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</si>
  <si>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</si>
  <si>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</si>
  <si>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</si>
  <si>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</si>
  <si>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</si>
  <si>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</si>
  <si>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</si>
  <si>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</si>
  <si>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</si>
  <si>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</si>
  <si>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</si>
  <si>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</si>
  <si>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</si>
  <si>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</si>
  <si>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</si>
  <si>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</si>
  <si>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</si>
  <si>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</si>
  <si>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</si>
  <si>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</si>
  <si>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</si>
  <si>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</si>
  <si>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</si>
  <si>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</si>
  <si>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</si>
  <si>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</si>
  <si>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</si>
  <si>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</si>
  <si>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</si>
  <si>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</si>
  <si>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</si>
  <si>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</si>
  <si>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</si>
  <si>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</si>
  <si>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</si>
  <si>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</si>
  <si>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</si>
  <si>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</si>
  <si>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</si>
  <si>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</si>
  <si>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</si>
  <si>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</si>
  <si>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</si>
  <si>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</si>
  <si>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</si>
  <si>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</si>
  <si>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</si>
  <si>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</si>
  <si>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</si>
  <si>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</si>
  <si>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</si>
  <si>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</si>
  <si>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</si>
  <si>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</si>
  <si>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</si>
  <si>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</si>
  <si>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</si>
  <si>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</si>
  <si>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</si>
  <si>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</si>
  <si>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</si>
  <si>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</si>
  <si>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</si>
  <si>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</si>
  <si>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</si>
  <si>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</si>
  <si>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</si>
  <si>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</si>
  <si>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</si>
  <si>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</si>
  <si>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</si>
  <si>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</si>
  <si>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</si>
  <si>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</si>
  <si>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</si>
  <si>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</si>
  <si>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</si>
  <si>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</si>
  <si>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</si>
  <si>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</si>
  <si>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</si>
  <si>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</si>
  <si>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</si>
  <si>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</si>
  <si>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</si>
  <si>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</si>
  <si>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</si>
  <si>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</si>
  <si>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</si>
  <si>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</si>
  <si>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</si>
  <si>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</si>
  <si>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</si>
  <si>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</si>
  <si>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</si>
  <si>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</si>
  <si>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</si>
  <si>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</si>
  <si>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</si>
  <si>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</si>
  <si>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</si>
  <si>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</si>
  <si>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</si>
  <si>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</si>
  <si>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</si>
  <si>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</si>
  <si>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</si>
  <si>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</si>
  <si>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</si>
  <si>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</si>
  <si>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</si>
  <si>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</si>
  <si>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</si>
  <si>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</si>
  <si>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</si>
  <si>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</si>
  <si>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</si>
  <si>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</si>
  <si>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</si>
  <si>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</si>
  <si>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</si>
  <si>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</si>
  <si>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</si>
  <si>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</si>
  <si>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</si>
  <si>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</si>
  <si>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</si>
  <si>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</si>
  <si>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</si>
  <si>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</si>
  <si>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</si>
  <si>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</si>
  <si>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</si>
  <si>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</si>
  <si>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</si>
  <si>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</si>
  <si>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</si>
  <si>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</si>
  <si>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</si>
  <si>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</si>
  <si>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</si>
  <si>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</si>
  <si>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</si>
  <si>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</si>
  <si>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</si>
  <si>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</si>
  <si>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</si>
  <si>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</si>
  <si>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</si>
  <si>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</si>
  <si>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</si>
  <si>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</si>
  <si>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</si>
  <si>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</si>
  <si>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</si>
  <si>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</si>
  <si>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</si>
  <si>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</si>
  <si>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</si>
  <si>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</si>
  <si>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</si>
  <si>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</si>
  <si>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</si>
  <si>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</si>
  <si>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</si>
  <si>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</si>
  <si>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</si>
  <si>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</si>
  <si>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</si>
  <si>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</si>
  <si>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</si>
  <si>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</si>
  <si>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</si>
  <si>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</si>
  <si>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</si>
  <si>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</si>
  <si>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</si>
  <si>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</si>
  <si>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</si>
  <si>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</si>
  <si>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</si>
  <si>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</si>
  <si>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</si>
  <si>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</si>
  <si>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</si>
  <si>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</si>
  <si>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</si>
  <si>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</si>
  <si>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</si>
  <si>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</si>
  <si>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</si>
  <si>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</si>
  <si>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</si>
  <si>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</si>
  <si>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</si>
  <si>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</si>
  <si>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</si>
  <si>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</si>
  <si>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</si>
  <si>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</si>
  <si>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</si>
  <si>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</si>
  <si>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</si>
  <si>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</si>
  <si>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</si>
  <si>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</si>
  <si>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</si>
  <si>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</si>
  <si>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</si>
  <si>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</si>
  <si>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</si>
  <si>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</si>
  <si>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</si>
  <si>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</si>
  <si>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</si>
  <si>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</si>
  <si>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</si>
  <si>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</si>
  <si>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</si>
  <si>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</si>
  <si>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</si>
  <si>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</si>
  <si>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</si>
  <si>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</si>
  <si>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</si>
  <si>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</si>
  <si>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</si>
  <si>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</si>
  <si>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</si>
  <si>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</si>
  <si>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</si>
  <si>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</si>
  <si>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</si>
  <si>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</si>
  <si>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</si>
  <si>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</si>
  <si>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</si>
  <si>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</si>
  <si>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</si>
  <si>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</si>
  <si>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</si>
  <si>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</si>
  <si>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</si>
  <si>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</si>
  <si>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</si>
  <si>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</si>
  <si>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</si>
  <si>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</si>
  <si>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</si>
  <si>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</si>
  <si>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</si>
  <si>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</si>
  <si>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</si>
  <si>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</si>
  <si>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</si>
  <si>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</si>
  <si>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</si>
  <si>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</si>
  <si>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</si>
  <si>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</si>
  <si>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</si>
  <si>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</si>
  <si>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</si>
  <si>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</si>
  <si>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</si>
  <si>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</si>
  <si>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</si>
  <si>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</si>
  <si>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</si>
  <si>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</si>
  <si>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</si>
  <si>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</si>
  <si>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</si>
  <si>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</si>
  <si>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</si>
  <si>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</si>
  <si>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</si>
  <si>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</si>
  <si>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</si>
  <si>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</si>
  <si>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</si>
  <si>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</si>
  <si>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</si>
  <si>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</si>
  <si>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</si>
  <si>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</si>
  <si>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</si>
  <si>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</si>
  <si>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</si>
  <si>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</si>
  <si>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</si>
  <si>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</si>
  <si>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</si>
  <si>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</si>
  <si>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</si>
  <si>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</si>
  <si>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</si>
  <si>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</si>
  <si>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</si>
  <si>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</si>
  <si>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</si>
  <si>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</si>
  <si>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</si>
  <si>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</si>
  <si>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</si>
  <si>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</si>
  <si>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</si>
  <si>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</si>
  <si>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</si>
  <si>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</si>
  <si>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</si>
  <si>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</si>
  <si>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</si>
  <si>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</si>
  <si>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</si>
  <si>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</si>
  <si>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</si>
  <si>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</si>
  <si>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</si>
  <si>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</si>
  <si>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</si>
  <si>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</si>
  <si>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</si>
  <si>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</si>
  <si>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</si>
  <si>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</si>
  <si>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</si>
  <si>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</si>
  <si>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</si>
  <si>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</si>
  <si>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</si>
  <si>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</si>
  <si>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</si>
  <si>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</si>
  <si>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</si>
  <si>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</si>
  <si>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</si>
  <si>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</si>
  <si>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</si>
  <si>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</si>
  <si>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</si>
  <si>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</si>
  <si>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</si>
  <si>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</si>
  <si>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</si>
  <si>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</si>
  <si>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</si>
  <si>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</si>
  <si>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</si>
  <si>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</si>
  <si>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</si>
  <si>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</si>
  <si>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</si>
  <si>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</si>
  <si>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</si>
  <si>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</si>
  <si>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</si>
  <si>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</si>
  <si>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</si>
  <si>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</si>
  <si>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</si>
  <si>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</si>
  <si>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</si>
  <si>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</si>
  <si>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</si>
  <si>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</si>
  <si>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</si>
  <si>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</si>
  <si>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</si>
  <si>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</si>
  <si>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</si>
  <si>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</si>
  <si>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</si>
  <si>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</si>
  <si>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</si>
  <si>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</si>
  <si>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</si>
  <si>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</si>
  <si>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</si>
  <si>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</si>
  <si>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</si>
  <si>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</si>
  <si>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</si>
  <si>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</si>
  <si>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</si>
  <si>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</si>
  <si>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</si>
  <si>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</si>
  <si>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</si>
  <si>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</si>
  <si>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</si>
  <si>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</si>
  <si>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</si>
  <si>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</si>
  <si>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</si>
  <si>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</si>
  <si>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</si>
  <si>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</si>
  <si>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</si>
  <si>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</si>
  <si>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</si>
  <si>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</si>
  <si>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</si>
  <si>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</si>
  <si>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</si>
  <si>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</si>
  <si>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</si>
  <si>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</si>
  <si>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</si>
  <si>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</si>
  <si>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</si>
  <si>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</si>
  <si>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</si>
  <si>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</si>
  <si>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</si>
  <si>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</si>
  <si>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</si>
  <si>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</si>
  <si>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</si>
  <si>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</si>
  <si>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</si>
  <si>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</si>
  <si>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</si>
  <si>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</si>
  <si>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</si>
  <si>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</si>
  <si>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</si>
  <si>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</si>
  <si>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</si>
  <si>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</si>
  <si>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</si>
  <si>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</si>
  <si>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</si>
  <si>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</si>
  <si>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</si>
  <si>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</si>
  <si>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</si>
  <si>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</si>
  <si>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</si>
  <si>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</si>
  <si>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</si>
  <si>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</si>
  <si>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</si>
  <si>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</si>
  <si>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</si>
  <si>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</si>
  <si>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</si>
  <si>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</si>
  <si>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</si>
  <si>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</si>
  <si>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</si>
  <si>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</si>
  <si>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</si>
  <si>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</si>
  <si>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</si>
  <si>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</si>
  <si>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</si>
  <si>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</si>
  <si>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</si>
  <si>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</si>
  <si>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</si>
  <si>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</si>
  <si>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</si>
  <si>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</si>
  <si>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</si>
  <si>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</si>
  <si>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</si>
  <si>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</si>
  <si>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</si>
  <si>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</si>
  <si>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</si>
  <si>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</si>
  <si>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</si>
  <si>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</si>
  <si>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</si>
  <si>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</si>
  <si>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</si>
  <si>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</si>
  <si>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</si>
  <si>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</si>
  <si>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</si>
  <si>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</si>
  <si>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</si>
  <si>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</si>
  <si>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</si>
  <si>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</si>
  <si>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</si>
  <si>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</si>
  <si>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</si>
  <si>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</si>
  <si>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</si>
  <si>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</si>
  <si>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</si>
  <si>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</si>
  <si>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</si>
  <si>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</si>
  <si>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</si>
  <si>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</si>
  <si>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</si>
  <si>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</si>
  <si>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</si>
  <si>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</si>
  <si>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</si>
  <si>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</si>
  <si>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</si>
  <si>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</si>
  <si>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</si>
  <si>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</si>
  <si>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</si>
  <si>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</si>
  <si>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</si>
  <si>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</si>
  <si>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</si>
  <si>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</si>
  <si>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</si>
  <si>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</si>
  <si>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</si>
  <si>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</si>
  <si>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</si>
  <si>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</si>
  <si>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</si>
  <si>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</si>
  <si>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</si>
  <si>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</si>
  <si>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</si>
  <si>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</si>
  <si>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</si>
  <si>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</si>
  <si>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</si>
  <si>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</si>
  <si>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</si>
  <si>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</si>
  <si>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</si>
  <si>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</si>
  <si>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</si>
  <si>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</si>
  <si>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</si>
  <si>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</si>
  <si>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</si>
  <si>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</si>
  <si>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</si>
  <si>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</si>
  <si>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</si>
  <si>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</si>
  <si>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</si>
  <si>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</si>
  <si>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</si>
  <si>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</si>
  <si>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</si>
  <si>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</si>
  <si>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</si>
  <si>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</si>
  <si>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</si>
  <si>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</si>
  <si>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</si>
  <si>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</si>
  <si>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</si>
  <si>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</si>
  <si>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</si>
  <si>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</si>
  <si>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</si>
  <si>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</si>
  <si>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</si>
  <si>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</si>
  <si>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</si>
  <si>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</si>
  <si>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</si>
  <si>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</si>
  <si>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</si>
  <si>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</si>
  <si>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</si>
  <si>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</si>
  <si>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</si>
  <si>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</si>
  <si>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</si>
  <si>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</si>
  <si>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</si>
  <si>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</si>
  <si>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</si>
  <si>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</si>
  <si>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</si>
  <si>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</si>
  <si>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</si>
  <si>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</si>
  <si>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</si>
  <si>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</si>
  <si>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</si>
  <si>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</si>
  <si>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</si>
  <si>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</si>
  <si>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</si>
  <si>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</si>
  <si>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</si>
  <si>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</si>
  <si>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</si>
  <si>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</si>
  <si>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</si>
  <si>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</si>
  <si>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</si>
  <si>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</si>
  <si>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</si>
  <si>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</si>
  <si>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</si>
  <si>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</si>
  <si>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</si>
  <si>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</si>
  <si>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</si>
  <si>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</si>
  <si>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</si>
  <si>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</si>
  <si>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</si>
  <si>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</si>
  <si>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</si>
  <si>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</si>
  <si>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</si>
  <si>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</si>
  <si>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</si>
  <si>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</si>
  <si>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</si>
  <si>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</si>
  <si>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</si>
  <si>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</si>
  <si>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</si>
  <si>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</si>
  <si>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</si>
  <si>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</si>
  <si>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</si>
  <si>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</si>
  <si>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</si>
  <si>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</si>
  <si>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</si>
  <si>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</si>
  <si>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</si>
  <si>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</si>
  <si>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</si>
  <si>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</si>
  <si>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</si>
  <si>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</si>
  <si>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</si>
  <si>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</si>
  <si>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</si>
  <si>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</si>
  <si>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</si>
  <si>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</si>
  <si>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</si>
  <si>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</si>
  <si>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</si>
  <si>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</si>
  <si>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</si>
  <si>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</si>
  <si>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</si>
  <si>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</si>
  <si>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</si>
  <si>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</si>
  <si>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</si>
  <si>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</si>
  <si>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</si>
  <si>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</si>
  <si>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</si>
  <si>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</si>
  <si>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</si>
  <si>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</si>
  <si>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</si>
  <si>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</si>
  <si>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</si>
  <si>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</si>
  <si>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</si>
  <si>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</si>
  <si>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</si>
  <si>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</si>
  <si>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</si>
  <si>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</si>
  <si>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</si>
  <si>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</si>
  <si>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</si>
  <si>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</si>
  <si>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</si>
  <si>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</si>
  <si>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</si>
  <si>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</si>
  <si>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</si>
  <si>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</si>
  <si>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</si>
  <si>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</si>
  <si>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</si>
  <si>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</si>
  <si>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</si>
  <si>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</si>
  <si>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</si>
  <si>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</si>
  <si>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</si>
  <si>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</si>
  <si>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</si>
  <si>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</si>
  <si>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</si>
  <si>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</si>
  <si>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</si>
  <si>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</si>
  <si>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</si>
  <si>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</si>
  <si>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</si>
  <si>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</si>
  <si>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</si>
  <si>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</si>
  <si>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</si>
  <si>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</si>
  <si>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</si>
  <si>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</si>
  <si>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</si>
  <si>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</si>
  <si>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</si>
  <si>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</si>
  <si>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</si>
  <si>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</si>
  <si>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</si>
  <si>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</si>
  <si>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</si>
  <si>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</si>
  <si>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</si>
  <si>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</si>
  <si>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</si>
  <si>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</si>
  <si>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</si>
  <si>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</si>
  <si>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</si>
  <si>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</si>
  <si>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</si>
  <si>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</si>
  <si>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</si>
  <si>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</si>
  <si>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</si>
  <si>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</si>
  <si>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</si>
  <si>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</si>
  <si>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</si>
  <si>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</si>
  <si>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</si>
  <si>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</si>
  <si>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</si>
  <si>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</si>
  <si>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</si>
  <si>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</si>
  <si>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</si>
  <si>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</si>
  <si>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</si>
  <si>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</si>
  <si>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</si>
  <si>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</si>
  <si>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</si>
  <si>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</si>
  <si>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</si>
  <si>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</si>
  <si>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</si>
  <si>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</si>
  <si>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</si>
  <si>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</si>
  <si>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</si>
  <si>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</si>
  <si>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</si>
  <si>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</si>
  <si>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</si>
  <si>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</si>
  <si>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</si>
  <si>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</si>
  <si>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</si>
  <si>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</si>
  <si>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</si>
  <si>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</si>
  <si>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</si>
  <si>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</si>
  <si>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</si>
  <si>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</si>
  <si>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</si>
  <si>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</si>
  <si>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</si>
  <si>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</si>
  <si>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</si>
  <si>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</si>
  <si>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</si>
  <si>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</si>
  <si>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</si>
  <si>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</si>
  <si>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</si>
  <si>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</si>
  <si>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</si>
  <si>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</si>
  <si>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</si>
  <si>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</si>
  <si>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</si>
  <si>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</si>
  <si>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</si>
  <si>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</si>
  <si>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</si>
  <si>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</si>
  <si>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</si>
  <si>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</si>
  <si>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</si>
  <si>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</si>
  <si>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</si>
  <si>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</si>
  <si>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</si>
  <si>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</si>
  <si>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</si>
  <si>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</si>
  <si>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</si>
  <si>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</si>
  <si>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</si>
  <si>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</si>
  <si>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</si>
  <si>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</si>
  <si>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</si>
  <si>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</si>
  <si>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</si>
  <si>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</si>
  <si>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</si>
  <si>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</si>
  <si>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</si>
  <si>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</si>
  <si>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</si>
  <si>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</si>
  <si>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</si>
  <si>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</si>
  <si>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</si>
  <si>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</si>
  <si>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</si>
  <si>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</si>
  <si>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</si>
  <si>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</si>
  <si>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</si>
  <si>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</si>
  <si>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</si>
  <si>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</si>
  <si>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</si>
  <si>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</si>
  <si>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</si>
  <si>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</si>
  <si>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</si>
  <si>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</si>
  <si>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</si>
  <si>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</si>
  <si>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</si>
  <si>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</si>
  <si>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</si>
  <si>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</si>
  <si>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</si>
  <si>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</si>
  <si>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</si>
  <si>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</si>
  <si>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</si>
  <si>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</si>
  <si>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</si>
  <si>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</si>
  <si>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</si>
  <si>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</si>
  <si>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</si>
  <si>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</si>
  <si>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</si>
  <si>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</si>
  <si>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</si>
  <si>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</si>
  <si>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</si>
  <si>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</si>
  <si>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</si>
  <si>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</si>
  <si>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</si>
  <si>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</si>
  <si>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</si>
  <si>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</si>
  <si>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</si>
  <si>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</si>
  <si>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</si>
  <si>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</si>
  <si>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</si>
  <si>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</si>
  <si>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</si>
  <si>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</si>
  <si>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</si>
  <si>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</si>
  <si>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</si>
  <si>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</si>
  <si>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</si>
  <si>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</si>
  <si>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</si>
  <si>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</si>
  <si>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</si>
  <si>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</si>
  <si>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</si>
  <si>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</si>
  <si>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</si>
  <si>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</si>
  <si>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</si>
  <si>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</si>
  <si>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</si>
  <si>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</si>
  <si>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</si>
  <si>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</si>
  <si>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</si>
  <si>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</si>
  <si>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</si>
  <si>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</si>
  <si>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</si>
  <si>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</si>
  <si>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</si>
  <si>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</si>
  <si>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</si>
  <si>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</si>
  <si>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</si>
  <si>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</si>
  <si>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</si>
  <si>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</si>
  <si>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</si>
  <si>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</si>
  <si>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</si>
  <si>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</si>
  <si>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</si>
  <si>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</si>
  <si>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</si>
  <si>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</si>
  <si>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</si>
  <si>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</si>
  <si>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</si>
  <si>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</si>
  <si>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</si>
  <si>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</si>
  <si>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</si>
  <si>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</si>
  <si>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</si>
  <si>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</si>
  <si>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</si>
  <si>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</si>
  <si>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</si>
  <si>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</si>
  <si>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</si>
  <si>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</si>
  <si>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</si>
  <si>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</si>
  <si>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</si>
  <si>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</si>
  <si>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</si>
  <si>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</si>
  <si>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</si>
  <si>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</si>
  <si>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</si>
  <si>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</si>
  <si>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</si>
  <si>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</si>
  <si>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</si>
  <si>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</si>
  <si>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</si>
  <si>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</si>
  <si>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</si>
  <si>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</si>
  <si>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</si>
  <si>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</si>
  <si>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</si>
  <si>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</si>
  <si>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</si>
  <si>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</si>
  <si>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</si>
  <si>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</si>
  <si>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</si>
  <si>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</si>
  <si>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</si>
  <si>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</si>
  <si>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</si>
  <si>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</si>
  <si>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</si>
  <si>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</si>
  <si>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</si>
  <si>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</si>
  <si>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</si>
  <si>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</si>
  <si>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</si>
  <si>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</si>
  <si>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</si>
  <si>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</si>
  <si>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</si>
  <si>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</si>
  <si>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</si>
  <si>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</si>
  <si>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</si>
  <si>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</si>
  <si>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</si>
  <si>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</si>
  <si>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</si>
  <si>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</si>
  <si>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</si>
  <si>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</si>
  <si>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</si>
  <si>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</si>
  <si>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</si>
  <si>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</si>
  <si>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</si>
  <si>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</si>
  <si>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</si>
  <si>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</si>
  <si>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</si>
  <si>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</si>
  <si>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</si>
  <si>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</si>
  <si>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</si>
  <si>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</si>
  <si>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</si>
  <si>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</si>
  <si>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</si>
  <si>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</si>
  <si>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</si>
  <si>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</si>
  <si>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</si>
  <si>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</si>
  <si>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</si>
  <si>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</si>
  <si>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</si>
  <si>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</si>
  <si>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</si>
  <si>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</si>
  <si>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</si>
  <si>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</si>
  <si>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</si>
  <si>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</si>
  <si>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</si>
  <si>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</si>
  <si>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</si>
  <si>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</si>
  <si>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</si>
  <si>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</si>
  <si>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</si>
  <si>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</si>
  <si>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</si>
  <si>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</si>
  <si>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</si>
  <si>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</si>
  <si>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</si>
  <si>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</si>
  <si>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</si>
  <si>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</si>
  <si>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</si>
  <si>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</si>
  <si>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</si>
  <si>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</si>
  <si>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</si>
  <si>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</si>
  <si>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</si>
  <si>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</si>
  <si>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</si>
  <si>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</si>
  <si>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</si>
  <si>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</si>
  <si>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</si>
  <si>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</si>
  <si>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</si>
  <si>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</si>
  <si>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</si>
  <si>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</si>
  <si>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</si>
  <si>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</si>
  <si>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</si>
  <si>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</si>
  <si>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</si>
  <si>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</si>
  <si>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</si>
  <si>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</si>
  <si>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</si>
  <si>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</si>
  <si>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</si>
  <si>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</si>
  <si>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</si>
  <si>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</si>
  <si>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</si>
  <si>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</si>
  <si>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</si>
  <si>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</si>
  <si>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</si>
  <si>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</si>
  <si>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</si>
  <si>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</si>
  <si>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</si>
  <si>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</si>
  <si>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</si>
  <si>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</si>
  <si>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</si>
  <si>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</si>
  <si>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</si>
  <si>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</si>
  <si>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</si>
  <si>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</si>
  <si>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</si>
  <si>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</si>
  <si>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</si>
  <si>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</si>
  <si>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</si>
  <si>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</si>
  <si>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</si>
  <si>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</si>
  <si>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</si>
  <si>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</si>
  <si>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</si>
  <si>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</si>
  <si>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</si>
  <si>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</si>
  <si>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</si>
  <si>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</si>
  <si>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</si>
  <si>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</si>
  <si>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</si>
  <si>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</si>
  <si>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</si>
  <si>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</si>
  <si>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</si>
  <si>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</si>
  <si>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</si>
  <si>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</si>
  <si>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</si>
  <si>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</si>
  <si>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</si>
  <si>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</si>
  <si>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</si>
  <si>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</si>
  <si>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</si>
  <si>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</si>
  <si>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</si>
  <si>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</si>
  <si>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</si>
  <si>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</si>
  <si>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</si>
  <si>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</si>
  <si>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</si>
  <si>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</si>
  <si>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</si>
  <si>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</si>
  <si>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</si>
  <si>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</si>
  <si>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</si>
  <si>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</si>
  <si>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</si>
  <si>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</si>
  <si>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</si>
  <si>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</si>
  <si>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</si>
  <si>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</si>
  <si>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</si>
  <si>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</si>
  <si>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</si>
  <si>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</si>
  <si>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</si>
  <si>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</si>
  <si>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</si>
  <si>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</si>
  <si>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</si>
  <si>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</si>
  <si>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</si>
  <si>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</si>
  <si>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</si>
  <si>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</si>
  <si>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</si>
  <si>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</si>
  <si>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</si>
  <si>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</si>
  <si>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</si>
  <si>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</si>
  <si>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</si>
  <si>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</si>
  <si>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</si>
  <si>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</si>
  <si>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</si>
  <si>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</si>
  <si>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</si>
  <si>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</si>
  <si>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</si>
  <si>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</si>
  <si>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</si>
  <si>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</si>
  <si>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</si>
  <si>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</si>
  <si>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</si>
  <si>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</si>
  <si>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</si>
  <si>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</si>
  <si>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</si>
  <si>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</si>
  <si>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</si>
  <si>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</si>
  <si>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</si>
  <si>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</si>
  <si>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</si>
  <si>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</si>
  <si>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</si>
  <si>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</si>
  <si>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</si>
  <si>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</si>
  <si>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</si>
  <si>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</si>
  <si>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</si>
  <si>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</si>
  <si>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</si>
  <si>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</si>
  <si>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</si>
  <si>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</si>
  <si>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</si>
  <si>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</si>
  <si>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</si>
  <si>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</si>
  <si>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</si>
  <si>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</si>
  <si>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</si>
  <si>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</si>
  <si>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</si>
  <si>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</si>
  <si>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</si>
  <si>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</si>
  <si>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</si>
  <si>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</si>
  <si>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</si>
  <si>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</si>
  <si>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</si>
  <si>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</si>
  <si>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</si>
  <si>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</si>
  <si>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</si>
  <si>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</si>
  <si>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</si>
  <si>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</si>
  <si>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</si>
  <si>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</si>
  <si>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</si>
  <si>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</si>
  <si>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</si>
  <si>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</si>
  <si>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</si>
  <si>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</si>
  <si>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</si>
  <si>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</si>
  <si>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</si>
  <si>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</si>
  <si>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</si>
  <si>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</si>
  <si>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</si>
  <si>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</si>
  <si>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</si>
  <si>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</si>
  <si>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</si>
  <si>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</si>
  <si>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</si>
  <si>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</si>
  <si>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</si>
  <si>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</si>
  <si>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</si>
  <si>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</si>
  <si>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</si>
  <si>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</si>
  <si>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</si>
  <si>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</si>
  <si>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</si>
  <si>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</si>
  <si>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</si>
  <si>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</si>
  <si>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</si>
  <si>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</si>
  <si>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</si>
  <si>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</si>
  <si>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</si>
  <si>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</si>
  <si>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</si>
  <si>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</si>
  <si>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</si>
  <si>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</si>
  <si>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</si>
  <si>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</si>
  <si>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</si>
  <si>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</si>
  <si>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</si>
  <si>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</si>
  <si>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</si>
  <si>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</si>
  <si>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</si>
  <si>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</si>
  <si>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</si>
  <si>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</si>
  <si>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</si>
  <si>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</si>
  <si>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</si>
  <si>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</si>
  <si>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</si>
  <si>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</si>
  <si>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</si>
  <si>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</si>
  <si>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</si>
  <si>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</si>
  <si>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</si>
  <si>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</si>
  <si>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</si>
  <si>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</si>
  <si>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</si>
  <si>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</si>
  <si>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</si>
  <si>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</si>
  <si>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</si>
  <si>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</si>
  <si>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</si>
  <si>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</si>
  <si>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</si>
  <si>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</si>
  <si>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</si>
  <si>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</si>
  <si>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</si>
  <si>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</si>
  <si>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</si>
  <si>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</si>
  <si>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</si>
  <si>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</si>
  <si>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</si>
  <si>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</si>
  <si>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</si>
  <si>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</si>
  <si>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</si>
  <si>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</si>
  <si>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</si>
  <si>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</si>
  <si>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</si>
  <si>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</si>
  <si>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</si>
  <si>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</si>
  <si>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</si>
  <si>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</si>
  <si>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</si>
  <si>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</si>
  <si>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</si>
  <si>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</si>
  <si>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</si>
  <si>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</si>
  <si>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</si>
  <si>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</si>
  <si>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</si>
  <si>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</si>
  <si>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</si>
  <si>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</si>
  <si>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</si>
  <si>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</si>
  <si>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</si>
  <si>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</si>
  <si>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</si>
  <si>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</si>
  <si>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</si>
  <si>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</si>
  <si>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</si>
  <si>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</si>
  <si>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</si>
  <si>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</si>
  <si>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</si>
  <si>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</si>
  <si>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</si>
  <si>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</si>
  <si>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</si>
  <si>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</si>
  <si>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</si>
  <si>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</si>
  <si>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</si>
  <si>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</si>
  <si>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</si>
  <si>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</si>
  <si>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</si>
  <si>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</si>
  <si>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</si>
  <si>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</si>
  <si>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</si>
  <si>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</si>
  <si>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</si>
  <si>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</si>
  <si>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</si>
  <si>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</si>
  <si>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</si>
  <si>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</si>
  <si>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</si>
  <si>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</si>
  <si>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</si>
  <si>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</si>
  <si>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</si>
  <si>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</si>
  <si>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</si>
  <si>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</si>
  <si>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</si>
  <si>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</si>
  <si>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</si>
  <si>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</si>
  <si>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</si>
  <si>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</si>
  <si>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</si>
  <si>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</si>
  <si>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</si>
  <si>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</si>
  <si>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</si>
  <si>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</si>
  <si>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</si>
  <si>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</si>
  <si>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</si>
  <si>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</si>
  <si>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</si>
  <si>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</si>
  <si>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</si>
  <si>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</si>
  <si>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</si>
  <si>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</si>
  <si>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</si>
  <si>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</si>
  <si>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</si>
  <si>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</si>
  <si>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</si>
  <si>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</si>
  <si>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</si>
  <si>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</si>
  <si>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</si>
  <si>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</si>
  <si>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</si>
  <si>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</si>
  <si>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</si>
  <si>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</si>
  <si>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</si>
  <si>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</si>
  <si>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</si>
  <si>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</si>
  <si>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</si>
  <si>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</si>
  <si>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</si>
  <si>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</si>
  <si>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</si>
  <si>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</si>
  <si>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</si>
  <si>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</si>
  <si>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</si>
  <si>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</si>
  <si>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</si>
  <si>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</si>
  <si>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</si>
  <si>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</si>
  <si>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</si>
  <si>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</si>
  <si>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</si>
  <si>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</si>
  <si>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</si>
  <si>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</si>
  <si>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</si>
  <si>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</si>
  <si>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</si>
  <si>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</si>
  <si>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</si>
  <si>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</si>
  <si>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</si>
  <si>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</si>
  <si>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</si>
  <si>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</si>
  <si>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</si>
  <si>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</si>
  <si>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</si>
  <si>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</si>
  <si>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</si>
  <si>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</si>
  <si>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</si>
  <si>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</si>
  <si>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</si>
  <si>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</si>
  <si>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</si>
  <si>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</si>
  <si>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</si>
  <si>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</si>
  <si>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</si>
  <si>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</si>
  <si>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</si>
  <si>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</si>
  <si>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</si>
  <si>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</si>
  <si>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</si>
  <si>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</si>
  <si>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</si>
  <si>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</si>
  <si>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</si>
  <si>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</si>
  <si>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</si>
  <si>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</si>
  <si>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</si>
  <si>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</si>
  <si>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</si>
  <si>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</si>
  <si>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</si>
  <si>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</si>
  <si>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</si>
  <si>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</si>
  <si>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</si>
  <si>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</si>
  <si>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</si>
  <si>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</si>
  <si>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</si>
  <si>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</si>
  <si>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</si>
  <si>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</si>
  <si>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</si>
  <si>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</si>
  <si>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</si>
  <si>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</si>
  <si>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</si>
  <si>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</si>
  <si>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</si>
  <si>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</si>
  <si>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</si>
  <si>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</si>
  <si>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</si>
  <si>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</si>
  <si>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</si>
  <si>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</si>
  <si>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</si>
  <si>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</si>
  <si>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</si>
  <si>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</si>
  <si>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</si>
  <si>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</si>
  <si>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</si>
  <si>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</si>
  <si>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</si>
  <si>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</si>
  <si>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</si>
  <si>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</si>
  <si>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</si>
  <si>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</si>
  <si>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</si>
  <si>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</si>
  <si>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</si>
  <si>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</si>
  <si>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</si>
  <si>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</si>
  <si>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</si>
  <si>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</si>
  <si>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</si>
  <si>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</si>
  <si>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</si>
  <si>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</si>
  <si>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</si>
  <si>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</si>
  <si>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</si>
  <si>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</si>
  <si>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</si>
  <si>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</si>
  <si>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</si>
  <si>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</si>
  <si>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</si>
  <si>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</si>
  <si>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</si>
  <si>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</si>
  <si>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</si>
  <si>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</si>
  <si>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</si>
  <si>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</si>
  <si>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</si>
  <si>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</si>
  <si>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</si>
  <si>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</si>
  <si>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</si>
  <si>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</si>
  <si>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</si>
  <si>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</si>
  <si>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</si>
  <si>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</si>
  <si>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</si>
  <si>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</si>
  <si>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</si>
  <si>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</si>
  <si>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</si>
  <si>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</si>
  <si>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</si>
  <si>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</si>
  <si>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</si>
  <si>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</si>
  <si>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</si>
  <si>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</si>
  <si>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</si>
  <si>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</si>
  <si>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</si>
  <si>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</si>
  <si>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</si>
  <si>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</si>
  <si>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</si>
  <si>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</si>
  <si>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</si>
  <si>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</si>
  <si>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</si>
  <si>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</si>
  <si>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</si>
  <si>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</si>
  <si>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</si>
  <si>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</si>
  <si>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</si>
  <si>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</si>
  <si>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</si>
  <si>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</si>
  <si>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</si>
  <si>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</si>
  <si>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</si>
  <si>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</si>
  <si>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</si>
  <si>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</si>
  <si>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</si>
  <si>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</si>
  <si>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</si>
  <si>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</si>
  <si>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</si>
  <si>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</si>
  <si>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</si>
  <si>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</si>
  <si>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</si>
  <si>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</si>
  <si>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</si>
  <si>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</si>
  <si>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</si>
  <si>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</si>
  <si>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</si>
  <si>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</si>
  <si>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</si>
  <si>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</si>
  <si>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</si>
  <si>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</si>
  <si>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</si>
  <si>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</si>
  <si>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</si>
  <si>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</si>
  <si>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</si>
  <si>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</si>
  <si>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</si>
  <si>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</si>
  <si>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</si>
  <si>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</si>
  <si>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</si>
  <si>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</si>
  <si>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</si>
  <si>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</si>
  <si>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</si>
  <si>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</si>
  <si>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</si>
  <si>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</si>
  <si>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</si>
  <si>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</si>
  <si>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</si>
  <si>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</si>
  <si>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</si>
  <si>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</si>
  <si>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</si>
  <si>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</si>
  <si>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</si>
  <si>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</si>
  <si>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</si>
  <si>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</si>
  <si>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</si>
  <si>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</si>
  <si>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</si>
  <si>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</si>
  <si>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</si>
  <si>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</si>
  <si>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</si>
  <si>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</si>
  <si>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</si>
  <si>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</si>
  <si>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</si>
  <si>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</si>
  <si>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</si>
  <si>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</si>
  <si>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</si>
  <si>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</si>
  <si>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</si>
  <si>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</si>
  <si>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</si>
  <si>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</si>
  <si>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</si>
  <si>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</si>
  <si>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</si>
  <si>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</si>
  <si>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</si>
  <si>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</si>
  <si>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</si>
  <si>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</si>
  <si>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</si>
  <si>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</si>
  <si>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</si>
  <si>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</si>
  <si>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</si>
  <si>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</si>
  <si>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</si>
  <si>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</si>
  <si>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</si>
  <si>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</si>
  <si>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</si>
  <si>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</si>
  <si>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</si>
  <si>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</si>
  <si>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</si>
  <si>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</si>
  <si>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</si>
  <si>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</si>
  <si>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</si>
  <si>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</si>
  <si>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</si>
  <si>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</si>
  <si>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</si>
  <si>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</si>
  <si>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</si>
  <si>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</si>
  <si>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</si>
  <si>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</si>
  <si>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</si>
  <si>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</si>
  <si>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</si>
  <si>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</si>
  <si>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</si>
  <si>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</si>
  <si>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</si>
  <si>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</si>
  <si>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</si>
  <si>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</si>
  <si>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</si>
  <si>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</si>
  <si>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</si>
  <si>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</si>
  <si>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</si>
  <si>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</si>
  <si>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</si>
  <si>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</si>
  <si>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</si>
  <si>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</si>
  <si>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</si>
  <si>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</si>
  <si>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</si>
  <si>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</si>
  <si>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</si>
  <si>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</si>
  <si>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</si>
  <si>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</si>
  <si>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</si>
  <si>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</si>
  <si>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</si>
  <si>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</si>
  <si>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</si>
  <si>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</si>
  <si>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</si>
  <si>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</si>
  <si>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</si>
  <si>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</si>
  <si>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</si>
  <si>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</si>
  <si>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</si>
  <si>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</si>
  <si>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</si>
  <si>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</si>
  <si>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</si>
  <si>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</si>
  <si>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</si>
  <si>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</si>
  <si>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</si>
  <si>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</si>
  <si>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</si>
  <si>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</si>
  <si>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</si>
  <si>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</si>
  <si>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</si>
  <si>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</si>
  <si>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</si>
  <si>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</si>
  <si>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</si>
  <si>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</si>
  <si>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</si>
  <si>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</si>
  <si>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</si>
  <si>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</si>
  <si>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</si>
  <si>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</si>
  <si>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</si>
  <si>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</si>
  <si>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</si>
  <si>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</si>
  <si>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</si>
  <si>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</si>
  <si>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</si>
  <si>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</si>
  <si>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</si>
  <si>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</si>
  <si>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</si>
  <si>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</si>
  <si>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</si>
  <si>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</si>
  <si>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</si>
  <si>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</si>
  <si>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</si>
  <si>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</si>
  <si>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</si>
  <si>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</si>
  <si>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</si>
  <si>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</si>
  <si>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</si>
  <si>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</si>
  <si>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</si>
  <si>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</si>
  <si>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</si>
  <si>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</si>
  <si>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</si>
  <si>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</si>
  <si>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</si>
  <si>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</si>
  <si>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</si>
  <si>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</si>
  <si>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</si>
  <si>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</si>
  <si>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</si>
  <si>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</si>
  <si>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</si>
  <si>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</si>
  <si>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</si>
  <si>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</si>
  <si>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</si>
  <si>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</si>
  <si>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</si>
  <si>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</si>
  <si>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</si>
  <si>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</si>
  <si>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</si>
  <si>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</si>
  <si>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</si>
  <si>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</si>
  <si>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</si>
  <si>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</si>
  <si>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</si>
  <si>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</si>
  <si>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</si>
  <si>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</si>
  <si>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</si>
  <si>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</si>
  <si>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</si>
  <si>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</si>
  <si>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</si>
  <si>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</si>
  <si>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</si>
  <si>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</si>
  <si>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</si>
  <si>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</si>
  <si>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</si>
  <si>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</si>
  <si>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</si>
  <si>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</si>
  <si>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</si>
  <si>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</si>
  <si>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</si>
  <si>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</si>
  <si>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</si>
  <si>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</si>
  <si>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</si>
  <si>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</si>
  <si>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</si>
  <si>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</si>
  <si>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</si>
  <si>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</si>
  <si>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</si>
  <si>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</si>
  <si>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</si>
  <si>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</si>
  <si>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</si>
  <si>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</si>
  <si>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</si>
  <si>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</si>
  <si>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</si>
  <si>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</si>
  <si>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</si>
  <si>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</si>
  <si>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</si>
  <si>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</si>
  <si>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</si>
  <si>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</si>
  <si>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</si>
  <si>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</si>
  <si>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</si>
  <si>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</si>
  <si>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</si>
  <si>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</si>
  <si>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</si>
  <si>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</si>
  <si>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</si>
  <si>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</si>
  <si>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</si>
  <si>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</si>
  <si>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</si>
  <si>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</si>
  <si>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</si>
  <si>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</si>
  <si>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</si>
  <si>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</si>
  <si>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</si>
  <si>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</si>
  <si>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</si>
  <si>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</si>
  <si>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</si>
  <si>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</si>
  <si>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</si>
  <si>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</si>
  <si>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</si>
  <si>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</si>
  <si>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</si>
  <si>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</si>
  <si>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</si>
  <si>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</si>
  <si>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</si>
  <si>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</si>
  <si>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</si>
  <si>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</si>
  <si>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</si>
  <si>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</si>
  <si>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</si>
  <si>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</si>
  <si>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</si>
  <si>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</si>
  <si>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</si>
  <si>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</si>
  <si>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</si>
  <si>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</si>
  <si>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</si>
  <si>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</si>
  <si>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</si>
  <si>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</si>
  <si>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</si>
  <si>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</si>
  <si>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</si>
  <si>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</si>
  <si>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</si>
  <si>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</si>
  <si>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</si>
  <si>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</si>
  <si>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</si>
  <si>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</si>
  <si>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</si>
  <si>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</si>
  <si>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</si>
  <si>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</si>
  <si>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</si>
  <si>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</si>
  <si>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</si>
  <si>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</si>
  <si>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</si>
  <si>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</si>
  <si>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</si>
  <si>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</si>
  <si>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</si>
  <si>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</si>
  <si>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</si>
  <si>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</si>
  <si>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</si>
  <si>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</si>
  <si>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</si>
  <si>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</si>
  <si>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</si>
  <si>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</si>
  <si>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</si>
  <si>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</si>
  <si>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</si>
  <si>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</si>
  <si>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</si>
  <si>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</si>
  <si>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</si>
  <si>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</si>
  <si>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</si>
  <si>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</si>
  <si>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</si>
  <si>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</si>
  <si>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</si>
  <si>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</si>
  <si>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</si>
  <si>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</si>
  <si>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</si>
  <si>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</si>
  <si>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</si>
  <si>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</si>
  <si>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</si>
  <si>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</si>
  <si>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</si>
  <si>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</si>
  <si>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</si>
  <si>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</si>
  <si>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</si>
  <si>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</si>
  <si>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</si>
  <si>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</si>
  <si>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</si>
  <si>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</si>
  <si>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</si>
  <si>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</si>
  <si>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</si>
  <si>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</si>
  <si>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</si>
  <si>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</si>
  <si>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</si>
  <si>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</si>
  <si>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</si>
  <si>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</si>
  <si>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</si>
  <si>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</si>
  <si>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</si>
  <si>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</si>
  <si>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</si>
  <si>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</si>
  <si>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</si>
  <si>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</si>
  <si>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</si>
  <si>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</si>
  <si>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</si>
  <si>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</si>
  <si>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</si>
  <si>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</si>
  <si>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</si>
  <si>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</si>
  <si>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</si>
  <si>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</si>
  <si>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</si>
  <si>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</si>
  <si>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</si>
  <si>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</si>
  <si>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</si>
  <si>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</si>
  <si>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</si>
  <si>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</si>
  <si>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</si>
  <si>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</si>
  <si>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</si>
  <si>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</si>
  <si>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</si>
  <si>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</si>
  <si>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</si>
  <si>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</si>
  <si>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</si>
  <si>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</si>
  <si>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</si>
  <si>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</si>
  <si>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</si>
  <si>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</si>
  <si>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</si>
  <si>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</si>
  <si>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</si>
  <si>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</si>
  <si>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</si>
  <si>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</si>
  <si>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</si>
  <si>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</si>
  <si>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</si>
  <si>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</si>
  <si>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</si>
  <si>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</si>
  <si>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</si>
  <si>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</si>
  <si>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</si>
  <si>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</si>
  <si>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</si>
  <si>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</si>
  <si>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</si>
  <si>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</si>
  <si>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</si>
  <si>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</si>
  <si>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</si>
  <si>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</si>
  <si>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</si>
  <si>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</si>
  <si>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</si>
  <si>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</si>
  <si>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</si>
  <si>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</si>
  <si>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</si>
  <si>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</si>
  <si>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</si>
  <si>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</si>
  <si>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</si>
  <si>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</si>
  <si>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</si>
  <si>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</si>
  <si>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</si>
  <si>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</si>
  <si>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</si>
  <si>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</si>
  <si>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</si>
  <si>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</si>
  <si>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</si>
  <si>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</si>
  <si>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</si>
  <si>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</si>
  <si>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</si>
  <si>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</si>
  <si>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</si>
  <si>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</si>
  <si>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</si>
  <si>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</si>
  <si>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</si>
  <si>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</si>
  <si>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</si>
  <si>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</si>
  <si>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</si>
  <si>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</si>
  <si>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</si>
  <si>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</si>
  <si>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</si>
  <si>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</si>
  <si>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</si>
  <si>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</si>
  <si>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</si>
  <si>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</si>
  <si>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</si>
  <si>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</si>
  <si>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</si>
  <si>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</si>
  <si>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</si>
  <si>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</si>
  <si>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</si>
  <si>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</si>
  <si>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</si>
  <si>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</si>
  <si>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</si>
  <si>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</si>
  <si>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</si>
  <si>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</si>
  <si>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</si>
  <si>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</si>
  <si>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</si>
  <si>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</si>
  <si>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</si>
  <si>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</si>
  <si>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</si>
  <si>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</si>
  <si>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</si>
  <si>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</si>
  <si>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</si>
  <si>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</si>
  <si>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</si>
  <si>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</si>
  <si>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</si>
  <si>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</si>
  <si>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</si>
  <si>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</si>
  <si>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</si>
  <si>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</si>
  <si>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</si>
  <si>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</si>
  <si>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</si>
  <si>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</si>
  <si>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</si>
  <si>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</si>
  <si>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</si>
  <si>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</si>
  <si>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</si>
  <si>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</si>
  <si>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</si>
  <si>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</si>
  <si>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</si>
  <si>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</si>
  <si>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</si>
  <si>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</si>
  <si>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</si>
  <si>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</si>
  <si>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</si>
  <si>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</si>
  <si>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</si>
  <si>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</si>
  <si>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</si>
  <si>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</si>
  <si>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</si>
  <si>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</si>
  <si>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</si>
  <si>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</si>
  <si>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</si>
  <si>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</si>
  <si>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</si>
  <si>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</si>
  <si>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</si>
  <si>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</si>
  <si>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</si>
  <si>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</si>
  <si>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</si>
  <si>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</si>
  <si>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</si>
  <si>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</si>
  <si>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</si>
  <si>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</si>
  <si>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</si>
  <si>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</si>
  <si>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</si>
  <si>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</si>
  <si>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</si>
  <si>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</si>
  <si>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</si>
  <si>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</si>
  <si>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</si>
  <si>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</si>
  <si>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</si>
  <si>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</si>
  <si>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</si>
  <si>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</si>
  <si>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</si>
  <si>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</si>
  <si>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</si>
  <si>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</si>
  <si>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</si>
  <si>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</si>
  <si>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</si>
  <si>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</si>
  <si>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</si>
  <si>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</si>
  <si>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</si>
  <si>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</si>
  <si>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</si>
  <si>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</si>
  <si>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</si>
  <si>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</si>
  <si>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</si>
  <si>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</si>
  <si>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</si>
  <si>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</si>
  <si>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</si>
  <si>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</si>
  <si>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</si>
  <si>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</si>
  <si>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</si>
  <si>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</si>
  <si>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</si>
  <si>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</si>
  <si>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</si>
  <si>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</si>
  <si>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</si>
  <si>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</si>
  <si>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</si>
  <si>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</si>
  <si>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</si>
  <si>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</si>
  <si>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</si>
  <si>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</si>
  <si>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</si>
  <si>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</si>
  <si>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</si>
  <si>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</si>
  <si>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</si>
  <si>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</si>
  <si>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</si>
  <si>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</si>
  <si>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</si>
  <si>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</si>
  <si>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</si>
  <si>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</si>
  <si>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</si>
  <si>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</si>
  <si>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</si>
  <si>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</si>
  <si>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</si>
  <si>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</si>
  <si>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</si>
  <si>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</si>
  <si>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</si>
  <si>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</si>
  <si>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</si>
  <si>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</si>
  <si>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</si>
  <si>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</si>
  <si>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</si>
  <si>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</si>
  <si>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</si>
  <si>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</si>
  <si>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</si>
  <si>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</si>
  <si>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</si>
  <si>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</si>
  <si>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</si>
  <si>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</si>
  <si>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</si>
  <si>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</si>
  <si>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</si>
  <si>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</si>
  <si>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</si>
  <si>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</si>
  <si>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</si>
  <si>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</si>
  <si>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</si>
  <si>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</si>
  <si>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</si>
  <si>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</si>
  <si>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</si>
  <si>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</si>
  <si>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</si>
  <si>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</si>
  <si>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</si>
  <si>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</si>
  <si>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</si>
  <si>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</si>
  <si>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</si>
  <si>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</si>
  <si>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</si>
  <si>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</si>
  <si>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</si>
  <si>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</si>
  <si>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</si>
  <si>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</si>
  <si>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</si>
  <si>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</si>
  <si>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</si>
  <si>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</si>
  <si>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</si>
  <si>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</si>
  <si>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</si>
  <si>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</si>
  <si>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</si>
  <si>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</si>
  <si>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</si>
  <si>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</si>
  <si>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</si>
  <si>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</si>
  <si>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</si>
  <si>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</si>
  <si>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</si>
  <si>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</si>
  <si>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</si>
  <si>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</si>
  <si>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</si>
  <si>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</si>
  <si>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</si>
  <si>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</si>
  <si>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</si>
  <si>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</si>
  <si>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</si>
  <si>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</si>
  <si>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</si>
  <si>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</si>
  <si>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</si>
  <si>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</si>
  <si>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</si>
  <si>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</si>
  <si>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</si>
  <si>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</si>
  <si>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</si>
  <si>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</si>
  <si>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</si>
  <si>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</si>
  <si>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</si>
  <si>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</si>
  <si>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</si>
  <si>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</si>
  <si>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</si>
  <si>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</si>
  <si>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</si>
  <si>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</si>
  <si>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</si>
  <si>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</si>
  <si>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</si>
  <si>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</si>
  <si>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</si>
  <si>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</si>
  <si>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</si>
  <si>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</si>
  <si>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</si>
  <si>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</si>
  <si>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</si>
  <si>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</si>
  <si>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</si>
  <si>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</si>
  <si>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</si>
  <si>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</si>
  <si>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</si>
  <si>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</si>
  <si>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</si>
  <si>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</si>
  <si>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</si>
  <si>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</si>
  <si>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</si>
  <si>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</si>
  <si>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</si>
  <si>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</si>
  <si>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</si>
  <si>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</si>
  <si>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</si>
  <si>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</si>
  <si>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</si>
  <si>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</si>
  <si>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</si>
  <si>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</si>
  <si>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</si>
  <si>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</si>
  <si>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</si>
  <si>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</si>
  <si>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</si>
  <si>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</si>
  <si>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</si>
  <si>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</si>
  <si>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</si>
  <si>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</si>
  <si>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</si>
  <si>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</si>
  <si>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</si>
  <si>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</si>
  <si>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</si>
  <si>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</si>
  <si>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</si>
  <si>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</si>
  <si>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</si>
  <si>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</si>
  <si>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</si>
  <si>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</si>
  <si>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</si>
  <si>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</si>
  <si>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</si>
  <si>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</si>
  <si>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</si>
  <si>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</si>
  <si>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</si>
  <si>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</si>
  <si>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</si>
  <si>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</si>
  <si>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</si>
  <si>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</si>
  <si>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</si>
  <si>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</si>
  <si>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</si>
  <si>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</si>
  <si>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</si>
  <si>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</si>
  <si>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</si>
  <si>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</si>
  <si>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</si>
  <si>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</si>
  <si>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</si>
  <si>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</si>
  <si>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</si>
  <si>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</si>
  <si>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</si>
  <si>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</si>
  <si>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</si>
  <si>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</si>
  <si>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</si>
  <si>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</si>
  <si>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</si>
  <si>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</si>
  <si>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</si>
  <si>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</si>
  <si>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</si>
  <si>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</si>
  <si>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</si>
  <si>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</si>
  <si>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</si>
  <si>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</si>
  <si>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</si>
  <si>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</si>
  <si>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</si>
  <si>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</si>
  <si>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</si>
  <si>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</si>
  <si>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</si>
  <si>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</si>
  <si>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</si>
  <si>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</si>
  <si>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</si>
  <si>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</si>
  <si>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</si>
  <si>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</si>
  <si>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</si>
  <si>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</si>
  <si>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</si>
  <si>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</si>
  <si>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</si>
  <si>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</si>
  <si>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</si>
  <si>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</si>
  <si>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</si>
  <si>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</si>
  <si>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</si>
  <si>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</si>
  <si>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</si>
  <si>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</si>
  <si>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</si>
  <si>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</si>
  <si>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</si>
  <si>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</si>
  <si>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</si>
  <si>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</si>
  <si>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</si>
  <si>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</si>
  <si>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</si>
  <si>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</si>
  <si>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</si>
  <si>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</si>
  <si>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</si>
  <si>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</si>
  <si>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</si>
  <si>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</si>
  <si>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</si>
  <si>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</si>
  <si>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</si>
  <si>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</si>
  <si>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</si>
  <si>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</si>
  <si>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</si>
  <si>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</si>
  <si>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</si>
  <si>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</si>
  <si>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</si>
  <si>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</si>
  <si>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</si>
  <si>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</si>
  <si>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</si>
  <si>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</si>
  <si>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</si>
  <si>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</si>
  <si>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</si>
  <si>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</si>
  <si>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</si>
  <si>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</si>
  <si>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</si>
  <si>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</si>
  <si>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</si>
  <si>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</si>
  <si>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</si>
  <si>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</si>
  <si>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</si>
  <si>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</si>
  <si>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</si>
  <si>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</si>
  <si>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</si>
  <si>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</si>
  <si>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</si>
  <si>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</si>
  <si>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</si>
  <si>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</si>
  <si>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</si>
  <si>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</si>
  <si>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</si>
  <si>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</si>
  <si>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</si>
  <si>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</si>
  <si>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</si>
  <si>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</si>
  <si>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</si>
  <si>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</si>
  <si>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</si>
  <si>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</si>
  <si>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</si>
  <si>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</si>
  <si>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</si>
  <si>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</si>
  <si>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</si>
  <si>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</si>
  <si>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</si>
  <si>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</si>
  <si>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</si>
  <si>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</si>
  <si>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</si>
  <si>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</si>
  <si>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</si>
  <si>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</si>
  <si>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</si>
  <si>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</si>
  <si>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</si>
  <si>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</si>
  <si>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</si>
  <si>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</si>
  <si>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</si>
  <si>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</si>
  <si>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</si>
  <si>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</si>
  <si>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</si>
  <si>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</si>
  <si>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</si>
  <si>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</si>
  <si>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</si>
  <si>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</si>
  <si>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</si>
  <si>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</si>
  <si>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</si>
  <si>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</si>
  <si>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</si>
  <si>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</si>
  <si>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</si>
  <si>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</si>
  <si>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</si>
  <si>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</si>
  <si>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</si>
  <si>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</si>
  <si>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</si>
  <si>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</si>
  <si>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</si>
  <si>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</si>
  <si>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</si>
  <si>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</si>
  <si>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</si>
  <si>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</si>
  <si>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</si>
  <si>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</si>
  <si>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</si>
  <si>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</si>
  <si>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</si>
  <si>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</si>
  <si>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</si>
  <si>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</si>
  <si>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</si>
  <si>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</si>
  <si>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</si>
  <si>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</si>
  <si>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</si>
  <si>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</si>
  <si>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</si>
  <si>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</si>
  <si>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</si>
  <si>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</si>
  <si>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</si>
  <si>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</si>
  <si>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</si>
  <si>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</si>
  <si>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</si>
  <si>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</si>
  <si>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</si>
  <si>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</si>
  <si>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</si>
  <si>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</si>
  <si>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</si>
  <si>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</si>
  <si>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</si>
  <si>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</si>
  <si>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</si>
  <si>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</si>
  <si>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</si>
  <si>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</si>
  <si>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</si>
  <si>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</si>
  <si>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</si>
  <si>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</si>
  <si>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</si>
  <si>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</si>
  <si>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</si>
  <si>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</si>
  <si>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</si>
  <si>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</si>
  <si>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</si>
  <si>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</si>
  <si>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</si>
  <si>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</si>
  <si>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</si>
  <si>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</si>
  <si>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</si>
  <si>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</si>
  <si>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</si>
  <si>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</si>
  <si>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</si>
  <si>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</si>
  <si>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</si>
  <si>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</si>
  <si>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</si>
  <si>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</si>
  <si>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</si>
  <si>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</si>
  <si>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</si>
  <si>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</si>
  <si>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</si>
  <si>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</si>
  <si>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</si>
  <si>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</si>
  <si>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</si>
  <si>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</si>
  <si>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</si>
  <si>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</si>
  <si>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</si>
  <si>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</si>
  <si>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</si>
  <si>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</si>
  <si>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</si>
  <si>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</si>
  <si>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</si>
  <si>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</si>
  <si>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</si>
  <si>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</si>
  <si>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</si>
  <si>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</si>
  <si>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</si>
  <si>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</si>
  <si>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</si>
  <si>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</si>
  <si>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</si>
  <si>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</si>
  <si>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</si>
  <si>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</si>
  <si>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</si>
  <si>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</si>
  <si>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</si>
  <si>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</si>
  <si>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</si>
  <si>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</si>
  <si>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</si>
  <si>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</si>
  <si>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</si>
  <si>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</si>
  <si>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</si>
  <si>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</si>
  <si>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</si>
  <si>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</si>
  <si>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</si>
  <si>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</si>
  <si>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</si>
  <si>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</si>
  <si>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</si>
  <si>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</si>
  <si>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</si>
  <si>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</si>
  <si>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</si>
  <si>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</si>
  <si>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</si>
  <si>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</si>
  <si>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</si>
  <si>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</si>
  <si>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</si>
  <si>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</si>
  <si>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</si>
  <si>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</si>
  <si>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</si>
  <si>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</si>
  <si>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</si>
  <si>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</si>
  <si>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</si>
  <si>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</si>
  <si>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</si>
  <si>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</si>
  <si>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</si>
  <si>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</si>
  <si>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</si>
  <si>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</si>
  <si>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</si>
  <si>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</si>
  <si>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</si>
  <si>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</si>
  <si>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</si>
  <si>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</si>
  <si>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</si>
  <si>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</si>
  <si>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</si>
  <si>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</si>
  <si>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</si>
  <si>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</si>
  <si>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</si>
  <si>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</si>
  <si>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</si>
  <si>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</si>
  <si>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</si>
  <si>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</si>
  <si>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</si>
  <si>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</si>
  <si>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</si>
  <si>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</si>
  <si>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</si>
  <si>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</si>
  <si>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</si>
  <si>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</si>
  <si>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</si>
  <si>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</si>
  <si>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</si>
  <si>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</si>
  <si>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</si>
  <si>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</si>
  <si>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</si>
  <si>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</si>
  <si>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</si>
  <si>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</si>
  <si>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</si>
  <si>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</si>
  <si>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</si>
  <si>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</si>
  <si>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</si>
  <si>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</si>
  <si>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</si>
  <si>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</si>
  <si>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</si>
  <si>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</si>
  <si>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</si>
  <si>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</si>
  <si>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</si>
  <si>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</si>
  <si>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</si>
  <si>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</si>
  <si>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</si>
  <si>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</si>
  <si>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</si>
  <si>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</si>
  <si>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</si>
  <si>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</si>
  <si>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</si>
  <si>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</si>
  <si>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</si>
  <si>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</si>
  <si>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</si>
  <si>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</si>
  <si>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</si>
  <si>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</si>
  <si>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</si>
  <si>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</si>
  <si>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</si>
  <si>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</si>
  <si>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</si>
  <si>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</si>
  <si>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</si>
  <si>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</si>
  <si>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</si>
  <si>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</si>
  <si>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</si>
  <si>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</si>
  <si>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</si>
  <si>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</si>
  <si>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</si>
  <si>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</si>
  <si>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</si>
  <si>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</si>
  <si>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</si>
  <si>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</si>
  <si>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</si>
  <si>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</si>
  <si>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</si>
  <si>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</si>
  <si>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</si>
  <si>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</si>
  <si>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</si>
  <si>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</si>
  <si>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</si>
  <si>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</si>
  <si>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</si>
  <si>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</si>
  <si>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</si>
  <si>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</si>
  <si>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</si>
  <si>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</si>
  <si>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</si>
  <si>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</si>
  <si>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</si>
  <si>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</si>
  <si>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</si>
  <si>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</si>
  <si>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</si>
  <si>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</si>
  <si>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</si>
  <si>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</si>
  <si>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</si>
  <si>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</si>
  <si>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</si>
  <si>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</si>
  <si>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</si>
  <si>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</si>
  <si>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</si>
  <si>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</si>
  <si>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</si>
  <si>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</si>
  <si>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</si>
  <si>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</si>
  <si>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</si>
  <si>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</si>
  <si>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</si>
  <si>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</si>
  <si>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</si>
  <si>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</si>
  <si>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</si>
  <si>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</si>
  <si>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</si>
  <si>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</si>
  <si>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</si>
  <si>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</si>
  <si>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</si>
  <si>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</si>
  <si>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</si>
  <si>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</si>
  <si>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</si>
  <si>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</si>
  <si>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</si>
  <si>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</si>
  <si>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</si>
  <si>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</si>
  <si>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</si>
  <si>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</si>
  <si>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</si>
  <si>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</si>
  <si>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</si>
  <si>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</si>
  <si>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</si>
  <si>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</si>
  <si>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</si>
  <si>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</si>
  <si>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</si>
  <si>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</si>
  <si>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</si>
  <si>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</si>
  <si>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</si>
  <si>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</si>
  <si>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</si>
  <si>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</si>
  <si>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</si>
  <si>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</si>
  <si>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</si>
  <si>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</si>
  <si>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</si>
  <si>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</si>
  <si>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</si>
  <si>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</si>
  <si>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</si>
  <si>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</si>
  <si>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</si>
  <si>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</si>
  <si>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</si>
  <si>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</si>
  <si>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</si>
  <si>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</si>
  <si>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</si>
  <si>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</si>
  <si>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</si>
  <si>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</si>
  <si>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</si>
  <si>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</si>
  <si>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</si>
  <si>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</si>
  <si>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</si>
  <si>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</si>
  <si>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</si>
  <si>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</si>
  <si>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</si>
  <si>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</si>
  <si>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</si>
  <si>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</si>
  <si>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</si>
  <si>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</si>
  <si>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</si>
  <si>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</si>
  <si>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</si>
  <si>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</si>
  <si>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</si>
  <si>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</si>
  <si>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</si>
  <si>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</si>
  <si>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</si>
  <si>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</si>
  <si>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</si>
  <si>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</si>
  <si>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</si>
  <si>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</si>
  <si>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</si>
  <si>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</si>
  <si>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</si>
  <si>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</si>
  <si>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</si>
  <si>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</si>
  <si>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</si>
  <si>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</si>
  <si>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</si>
  <si>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</si>
  <si>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</si>
  <si>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</si>
  <si>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</si>
  <si>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</si>
  <si>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</si>
  <si>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</si>
  <si>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</si>
  <si>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</si>
  <si>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</si>
  <si>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</si>
  <si>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</si>
  <si>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</si>
  <si>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</si>
  <si>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</si>
  <si>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</si>
  <si>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</si>
  <si>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</si>
  <si>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</si>
  <si>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</si>
  <si>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</si>
  <si>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</si>
  <si>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</si>
  <si>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</si>
  <si>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</si>
  <si>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</si>
  <si>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</si>
  <si>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</si>
  <si>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</si>
  <si>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</si>
  <si>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</si>
  <si>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</si>
  <si>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</si>
  <si>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</si>
  <si>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</si>
  <si>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</si>
  <si>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</si>
  <si>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</si>
  <si>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</si>
  <si>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</si>
  <si>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</si>
  <si>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</si>
  <si>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</si>
  <si>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</si>
  <si>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</si>
  <si>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</si>
  <si>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</si>
  <si>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</si>
  <si>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</si>
  <si>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</si>
  <si>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</si>
  <si>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</si>
  <si>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</si>
  <si>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</si>
  <si>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</si>
  <si>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</si>
  <si>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</si>
  <si>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</si>
  <si>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</si>
  <si>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</si>
  <si>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</si>
  <si>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</si>
  <si>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</si>
  <si>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</si>
  <si>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</si>
  <si>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</si>
  <si>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</si>
  <si>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</si>
  <si>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</si>
  <si>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</si>
  <si>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</si>
  <si>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</si>
  <si>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</si>
  <si>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</si>
  <si>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</si>
  <si>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</si>
  <si>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</si>
  <si>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</si>
  <si>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</si>
  <si>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</si>
  <si>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</si>
  <si>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</si>
  <si>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</si>
  <si>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</si>
  <si>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</si>
  <si>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</si>
  <si>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</si>
  <si>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</si>
  <si>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</si>
  <si>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</si>
  <si>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</si>
  <si>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</si>
  <si>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</si>
  <si>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</si>
  <si>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</si>
  <si>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</si>
  <si>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</si>
  <si>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</si>
  <si>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</si>
  <si>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</si>
  <si>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</si>
  <si>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</si>
  <si>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</si>
  <si>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</si>
  <si>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</si>
  <si>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</si>
  <si>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</si>
  <si>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</si>
  <si>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</si>
  <si>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</si>
  <si>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</si>
  <si>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</si>
  <si>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</si>
  <si>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</si>
  <si>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</si>
  <si>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</si>
  <si>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</si>
  <si>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</si>
  <si>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</si>
  <si>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</si>
  <si>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</si>
  <si>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</si>
  <si>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</si>
  <si>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</si>
  <si>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</si>
  <si>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</si>
  <si>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</si>
  <si>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</si>
  <si>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</si>
  <si>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</si>
  <si>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</si>
  <si>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</si>
  <si>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</si>
  <si>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</si>
  <si>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</si>
  <si>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</si>
  <si>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</si>
  <si>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</si>
  <si>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</si>
  <si>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</si>
  <si>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</si>
  <si>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</si>
  <si>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</si>
  <si>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</si>
  <si>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</si>
  <si>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</si>
  <si>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</si>
  <si>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</si>
  <si>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</si>
  <si>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</si>
  <si>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</si>
  <si>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</si>
  <si>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</si>
  <si>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</si>
  <si>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</si>
  <si>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</si>
  <si>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</si>
  <si>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</si>
  <si>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</si>
  <si>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</si>
  <si>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</si>
  <si>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</si>
  <si>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</si>
  <si>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</si>
  <si>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</si>
  <si>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</si>
  <si>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</si>
  <si>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</si>
  <si>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</si>
  <si>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</si>
  <si>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</si>
  <si>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</si>
  <si>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</si>
  <si>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</si>
  <si>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</si>
  <si>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</si>
  <si>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</si>
  <si>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</si>
  <si>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</si>
  <si>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</si>
  <si>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</si>
  <si>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</si>
  <si>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</si>
  <si>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</si>
  <si>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</si>
  <si>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</si>
  <si>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</si>
  <si>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</si>
  <si>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</si>
  <si>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</si>
  <si>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</si>
  <si>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</si>
  <si>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</si>
  <si>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</si>
  <si>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</si>
  <si>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</si>
  <si>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</si>
  <si>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</si>
  <si>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</si>
  <si>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</si>
  <si>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</si>
  <si>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</si>
  <si>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</si>
  <si>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</si>
  <si>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</si>
  <si>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</si>
  <si>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</si>
  <si>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</si>
  <si>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</si>
  <si>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</si>
  <si>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</si>
  <si>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</si>
  <si>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</si>
  <si>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</si>
  <si>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</si>
  <si>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</si>
  <si>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</si>
  <si>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</si>
  <si>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</si>
  <si>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</si>
  <si>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</si>
  <si>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</si>
  <si>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</si>
  <si>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</si>
  <si>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</si>
  <si>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</si>
  <si>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</si>
  <si>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</si>
  <si>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</si>
  <si>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</si>
  <si>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</si>
  <si>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</si>
  <si>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</si>
  <si>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</si>
  <si>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</si>
  <si>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</si>
  <si>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</si>
  <si>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</si>
  <si>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</si>
  <si>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</si>
  <si>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</si>
  <si>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</si>
  <si>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</si>
  <si>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</si>
  <si>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</si>
  <si>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</si>
  <si>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</si>
  <si>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</si>
  <si>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</si>
  <si>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</si>
  <si>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</si>
  <si>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</si>
  <si>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</si>
  <si>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</si>
  <si>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</si>
  <si>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</si>
  <si>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</si>
  <si>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</si>
  <si>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</si>
  <si>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</si>
  <si>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</si>
  <si>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</si>
  <si>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</si>
  <si>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</si>
  <si>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</si>
  <si>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</si>
  <si>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</si>
  <si>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</si>
  <si>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</si>
  <si>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</si>
  <si>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</si>
  <si>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</si>
  <si>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</si>
  <si>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</si>
  <si>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</si>
  <si>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</si>
  <si>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</si>
  <si>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</si>
  <si>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</si>
  <si>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</si>
  <si>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</si>
  <si>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</si>
  <si>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</si>
  <si>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</si>
  <si>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</si>
  <si>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</si>
  <si>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</si>
  <si>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</si>
  <si>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</si>
  <si>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</si>
  <si>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</si>
  <si>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</si>
  <si>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</si>
  <si>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</si>
  <si>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</si>
  <si>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</si>
  <si>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</si>
  <si>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</si>
  <si>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</si>
  <si>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</si>
  <si>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</si>
  <si>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</si>
  <si>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</si>
  <si>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</si>
  <si>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</si>
  <si>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</si>
  <si>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</si>
  <si>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</si>
  <si>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</si>
  <si>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</si>
  <si>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</si>
  <si>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</si>
  <si>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</si>
  <si>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</si>
  <si>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</si>
  <si>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</si>
  <si>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</si>
  <si>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</si>
  <si>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</si>
  <si>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</si>
  <si>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</si>
  <si>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</si>
  <si>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</si>
  <si>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</si>
  <si>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</si>
  <si>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</si>
  <si>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</si>
  <si>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</si>
  <si>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</si>
  <si>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</si>
  <si>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</si>
  <si>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</si>
  <si>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</si>
  <si>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</si>
  <si>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</si>
  <si>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</si>
  <si>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</si>
  <si>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</si>
  <si>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</si>
  <si>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</si>
  <si>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</si>
  <si>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</si>
  <si>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</si>
  <si>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</si>
  <si>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</si>
  <si>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</si>
  <si>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</si>
  <si>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</si>
  <si>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</si>
  <si>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</si>
  <si>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</si>
  <si>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</si>
  <si>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</si>
  <si>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</si>
  <si>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</si>
  <si>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</si>
  <si>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</si>
  <si>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</si>
  <si>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</si>
  <si>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</si>
  <si>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</si>
  <si>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</si>
  <si>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</si>
  <si>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</si>
  <si>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</si>
  <si>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</si>
  <si>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</si>
  <si>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</si>
  <si>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</si>
  <si>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</si>
  <si>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</si>
  <si>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</si>
  <si>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</si>
  <si>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</si>
  <si>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</si>
  <si>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</si>
  <si>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</si>
  <si>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</si>
  <si>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</si>
  <si>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</si>
  <si>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</si>
  <si>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</si>
  <si>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</si>
  <si>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</si>
  <si>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</si>
  <si>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</si>
  <si>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</si>
  <si>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</si>
  <si>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</si>
  <si>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</si>
  <si>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</si>
  <si>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</si>
  <si>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</si>
  <si>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</si>
  <si>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</si>
  <si>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</si>
  <si>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</si>
  <si>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</si>
  <si>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</si>
  <si>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</si>
  <si>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</si>
  <si>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</si>
  <si>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</si>
  <si>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</si>
  <si>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</si>
  <si>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</si>
  <si>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</si>
  <si>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</si>
  <si>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</si>
  <si>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</si>
  <si>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</si>
  <si>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</si>
  <si>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</si>
  <si>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</si>
  <si>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</si>
  <si>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</si>
  <si>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</si>
  <si>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</si>
  <si>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</si>
  <si>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</si>
  <si>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</si>
  <si>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</si>
  <si>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</si>
  <si>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</si>
  <si>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</si>
  <si>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</si>
  <si>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</si>
  <si>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</si>
  <si>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</si>
  <si>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</si>
  <si>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</si>
  <si>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</si>
  <si>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</si>
  <si>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</si>
  <si>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</si>
  <si>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</si>
  <si>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</si>
  <si>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</si>
  <si>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</si>
  <si>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</si>
  <si>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</si>
  <si>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</si>
  <si>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</si>
  <si>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</si>
  <si>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</si>
  <si>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</si>
  <si>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</si>
  <si>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</si>
  <si>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</si>
  <si>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</si>
  <si>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</si>
  <si>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</si>
  <si>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</si>
  <si>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</si>
  <si>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</si>
  <si>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</si>
  <si>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</si>
  <si>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</si>
  <si>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</si>
  <si>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</si>
  <si>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</si>
  <si>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</si>
  <si>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</si>
  <si>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</si>
  <si>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</si>
  <si>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</si>
  <si>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</si>
  <si>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</si>
  <si>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</si>
  <si>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</si>
  <si>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</si>
  <si>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</si>
  <si>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</si>
  <si>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</si>
  <si>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</si>
  <si>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</si>
  <si>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</si>
  <si>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</si>
  <si>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</si>
  <si>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</si>
  <si>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</si>
  <si>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</si>
  <si>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</si>
  <si>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</si>
  <si>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</si>
  <si>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</si>
  <si>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</si>
  <si>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</si>
  <si>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</si>
  <si>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</si>
  <si>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</si>
  <si>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</si>
  <si>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</si>
  <si>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</si>
  <si>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</si>
  <si>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</si>
  <si>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</si>
  <si>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</si>
  <si>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</si>
  <si>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</si>
  <si>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</si>
  <si>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</si>
  <si>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</si>
  <si>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</si>
  <si>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</si>
  <si>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</si>
  <si>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</si>
  <si>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</si>
  <si>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</si>
  <si>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</si>
  <si>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</si>
  <si>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</si>
  <si>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</si>
  <si>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</si>
  <si>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</si>
  <si>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</si>
  <si>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</si>
  <si>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</si>
  <si>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</si>
  <si>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</si>
  <si>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</si>
  <si>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</si>
  <si>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</si>
  <si>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</si>
  <si>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</si>
  <si>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</si>
  <si>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</si>
  <si>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</si>
  <si>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</si>
  <si>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</si>
  <si>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</si>
  <si>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</si>
  <si>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</si>
  <si>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</si>
  <si>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</si>
  <si>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</si>
  <si>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</si>
  <si>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</si>
  <si>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</si>
  <si>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</si>
  <si>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</si>
  <si>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</si>
  <si>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</si>
  <si>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</si>
  <si>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</si>
  <si>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</si>
  <si>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</si>
  <si>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</si>
  <si>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</si>
  <si>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</si>
  <si>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</si>
  <si>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</si>
  <si>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</si>
  <si>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</si>
  <si>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</si>
  <si>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</si>
  <si>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</si>
  <si>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</si>
  <si>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</si>
  <si>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</si>
  <si>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</si>
  <si>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</si>
  <si>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</si>
  <si>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</si>
  <si>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</si>
  <si>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</si>
  <si>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</si>
  <si>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</si>
  <si>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</si>
  <si>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</si>
  <si>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</si>
  <si>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</si>
  <si>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</si>
  <si>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</si>
  <si>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</si>
  <si>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</si>
  <si>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</si>
  <si>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</si>
  <si>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</si>
  <si>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</si>
  <si>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</si>
  <si>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</si>
  <si>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</si>
  <si>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</si>
  <si>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</si>
  <si>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</si>
  <si>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</si>
  <si>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</si>
  <si>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</si>
  <si>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</si>
  <si>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</si>
  <si>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</si>
  <si>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</si>
  <si>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</si>
  <si>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</si>
  <si>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</si>
  <si>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</si>
  <si>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</si>
  <si>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</si>
  <si>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</si>
  <si>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</si>
  <si>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</si>
  <si>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</si>
  <si>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</si>
  <si>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</si>
  <si>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</si>
  <si>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</si>
  <si>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</si>
  <si>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</si>
  <si>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</si>
  <si>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</si>
  <si>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</si>
  <si>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</si>
  <si>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</si>
  <si>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</si>
  <si>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</si>
  <si>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</si>
  <si>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</si>
  <si>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</si>
  <si>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</si>
  <si>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</si>
  <si>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</si>
  <si>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</si>
  <si>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</si>
  <si>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</si>
  <si>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</si>
  <si>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</si>
  <si>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</si>
  <si>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</si>
  <si>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</si>
  <si>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</si>
  <si>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</si>
  <si>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</si>
  <si>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</si>
  <si>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</si>
  <si>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</si>
  <si>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</si>
  <si>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</si>
  <si>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</si>
  <si>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</si>
  <si>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</si>
  <si>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</si>
  <si>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</si>
  <si>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</si>
  <si>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</si>
  <si>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</si>
  <si>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</si>
  <si>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</si>
  <si>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</si>
  <si>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</si>
  <si>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</si>
  <si>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</si>
  <si>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</si>
  <si>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</si>
  <si>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</si>
  <si>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</si>
  <si>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</si>
  <si>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</si>
  <si>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</si>
  <si>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</si>
  <si>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</si>
  <si>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</si>
  <si>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</si>
  <si>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</si>
  <si>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</si>
  <si>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</si>
  <si>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</si>
  <si>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</si>
  <si>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</si>
  <si>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</si>
  <si>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</si>
  <si>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</si>
  <si>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</si>
  <si>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</si>
  <si>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</si>
  <si>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</si>
  <si>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</si>
  <si>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</si>
  <si>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</si>
  <si>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</si>
  <si>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</si>
  <si>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</si>
  <si>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</si>
  <si>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</si>
  <si>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</si>
  <si>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</si>
  <si>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</si>
  <si>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</si>
  <si>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</si>
  <si>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</si>
  <si>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</si>
  <si>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</si>
  <si>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</si>
  <si>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</si>
  <si>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</si>
  <si>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</si>
  <si>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</si>
  <si>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</si>
  <si>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</si>
  <si>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</si>
  <si>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</si>
  <si>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</si>
  <si>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</si>
  <si>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</si>
  <si>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</si>
  <si>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</si>
  <si>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</si>
  <si>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</si>
  <si>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</si>
  <si>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</si>
  <si>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</si>
  <si>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</si>
  <si>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</si>
  <si>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</si>
  <si>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</si>
  <si>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</si>
  <si>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</si>
  <si>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</si>
  <si>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</si>
  <si>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</si>
  <si>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</si>
  <si>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</si>
  <si>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</si>
  <si>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</si>
  <si>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</si>
  <si>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</si>
  <si>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</si>
  <si>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</si>
  <si>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</si>
  <si>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</si>
  <si>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</si>
  <si>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</si>
  <si>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</si>
  <si>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</si>
  <si>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</si>
  <si>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</si>
  <si>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</si>
  <si>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</si>
  <si>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</si>
  <si>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</si>
  <si>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</si>
  <si>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</si>
  <si>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</si>
  <si>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</si>
  <si>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</si>
  <si>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</si>
  <si>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</si>
  <si>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</si>
  <si>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</si>
  <si>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</si>
  <si>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</si>
  <si>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</si>
  <si>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</si>
  <si>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</si>
  <si>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</si>
  <si>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</si>
  <si>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</si>
  <si>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</si>
  <si>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</si>
  <si>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</si>
  <si>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</si>
  <si>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</si>
  <si>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</si>
  <si>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</si>
  <si>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</si>
  <si>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</si>
  <si>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</si>
  <si>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</si>
  <si>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</si>
  <si>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</si>
  <si>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</si>
  <si>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</si>
  <si>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</si>
  <si>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</si>
  <si>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</si>
  <si>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</si>
  <si>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</si>
  <si>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</si>
  <si>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</si>
  <si>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</si>
  <si>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</si>
  <si>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</si>
  <si>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</si>
  <si>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</si>
  <si>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</si>
  <si>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</si>
  <si>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</si>
  <si>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</si>
  <si>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</si>
  <si>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</si>
  <si>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</si>
  <si>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</si>
  <si>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</si>
  <si>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</si>
  <si>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</si>
  <si>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</si>
  <si>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</si>
  <si>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</si>
  <si>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</si>
  <si>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</si>
  <si>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</si>
  <si>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</si>
  <si>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</si>
  <si>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</si>
  <si>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</si>
  <si>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</si>
  <si>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</si>
  <si>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</si>
  <si>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</si>
  <si>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</si>
  <si>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</si>
  <si>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</si>
  <si>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</si>
  <si>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</si>
  <si>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</si>
  <si>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</si>
  <si>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</si>
  <si>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</si>
  <si>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</si>
  <si>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</si>
  <si>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</si>
  <si>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</si>
  <si>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</si>
  <si>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</si>
  <si>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</si>
  <si>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</si>
  <si>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</si>
  <si>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</si>
  <si>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</si>
  <si>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</si>
  <si>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</si>
  <si>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</si>
  <si>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</si>
  <si>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</si>
  <si>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</si>
  <si>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</si>
  <si>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</si>
  <si>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</si>
  <si>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</si>
  <si>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</si>
  <si>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</si>
  <si>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</si>
  <si>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</si>
  <si>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</si>
  <si>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</si>
  <si>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</si>
  <si>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</si>
  <si>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</si>
  <si>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</si>
  <si>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</si>
  <si>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</si>
  <si>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</si>
  <si>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</si>
  <si>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</si>
  <si>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</si>
  <si>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</si>
  <si>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</si>
  <si>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</si>
  <si>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</si>
  <si>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</si>
  <si>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</si>
  <si>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</si>
  <si>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</si>
  <si>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</si>
  <si>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</si>
  <si>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</si>
  <si>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</si>
  <si>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</si>
  <si>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</si>
  <si>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</si>
  <si>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</si>
  <si>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</si>
  <si>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</si>
  <si>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</si>
  <si>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</si>
  <si>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</si>
  <si>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</si>
  <si>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</si>
  <si>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</si>
  <si>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</si>
  <si>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</si>
  <si>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</si>
  <si>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</si>
  <si>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</si>
  <si>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</si>
  <si>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</si>
  <si>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</si>
  <si>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</si>
  <si>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</si>
  <si>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</si>
  <si>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</si>
  <si>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</si>
  <si>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</si>
  <si>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</si>
  <si>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</si>
  <si>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</si>
  <si>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</si>
  <si>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</si>
  <si>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</si>
  <si>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</si>
  <si>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</si>
  <si>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</si>
  <si>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</si>
  <si>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</si>
  <si>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</si>
  <si>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</si>
  <si>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</si>
  <si>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</si>
  <si>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</si>
  <si>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</si>
  <si>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</si>
  <si>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</si>
  <si>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</si>
  <si>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</si>
  <si>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</si>
  <si>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</si>
  <si>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</si>
  <si>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</si>
  <si>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</si>
  <si>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</si>
  <si>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</si>
  <si>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</si>
  <si>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</si>
  <si>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</si>
  <si>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</si>
  <si>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</si>
  <si>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</si>
  <si>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</si>
  <si>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</si>
  <si>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</si>
  <si>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</si>
  <si>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</si>
  <si>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</si>
  <si>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</si>
  <si>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</si>
  <si>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</si>
  <si>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</si>
  <si>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</si>
  <si>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</si>
  <si>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</si>
  <si>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</si>
  <si>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</si>
  <si>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</si>
  <si>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</si>
  <si>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</si>
  <si>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</si>
  <si>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</si>
  <si>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</si>
  <si>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</si>
  <si>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</si>
  <si>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</si>
  <si>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</si>
  <si>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</si>
  <si>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</si>
  <si>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</si>
  <si>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</si>
  <si>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</si>
  <si>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</si>
  <si>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</si>
  <si>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</si>
  <si>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</si>
  <si>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</si>
  <si>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</si>
  <si>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</si>
  <si>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</si>
  <si>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</si>
  <si>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</si>
  <si>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</si>
  <si>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</si>
  <si>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</si>
  <si>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</si>
  <si>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</si>
  <si>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</si>
  <si>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</si>
  <si>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</si>
  <si>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</si>
  <si>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</si>
  <si>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</si>
  <si>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</si>
  <si>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</si>
  <si>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</si>
  <si>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</si>
  <si>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</si>
  <si>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</si>
  <si>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</si>
  <si>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</si>
  <si>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</si>
  <si>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</si>
  <si>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</si>
  <si>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</si>
  <si>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</si>
  <si>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</si>
  <si>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</si>
  <si>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</si>
  <si>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</si>
  <si>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</si>
  <si>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</si>
  <si>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</si>
  <si>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</si>
  <si>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</si>
  <si>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</si>
  <si>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</si>
  <si>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</si>
  <si>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</si>
  <si>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</si>
  <si>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</si>
  <si>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</si>
  <si>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</si>
  <si>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</si>
  <si>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</si>
  <si>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</si>
  <si>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</si>
  <si>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</si>
  <si>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</si>
  <si>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</si>
  <si>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</si>
  <si>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</si>
  <si>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</si>
  <si>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</si>
  <si>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</si>
  <si>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</si>
  <si>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</si>
  <si>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</si>
  <si>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</si>
  <si>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</si>
  <si>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</si>
  <si>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</si>
  <si>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</si>
  <si>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</si>
  <si>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</si>
  <si>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</si>
  <si>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</si>
  <si>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</si>
  <si>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</si>
  <si>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</si>
  <si>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</si>
  <si>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</si>
  <si>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</si>
  <si>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</si>
  <si>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</si>
  <si>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</si>
  <si>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</si>
  <si>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</si>
  <si>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</si>
  <si>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</si>
  <si>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</si>
  <si>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</si>
  <si>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</si>
  <si>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</si>
  <si>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</si>
  <si>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</si>
  <si>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</si>
  <si>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</si>
  <si>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</si>
  <si>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</si>
  <si>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</si>
  <si>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</si>
  <si>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</si>
  <si>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</si>
  <si>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</si>
  <si>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</si>
  <si>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</si>
  <si>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</si>
  <si>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</si>
  <si>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</si>
  <si>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</si>
  <si>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</si>
  <si>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</si>
  <si>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</si>
  <si>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</si>
  <si>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</si>
  <si>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</si>
  <si>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</si>
  <si>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</si>
  <si>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</si>
  <si>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</si>
  <si>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</si>
  <si>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</si>
  <si>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</si>
  <si>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</si>
  <si>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</si>
  <si>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</si>
  <si>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</si>
  <si>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</si>
  <si>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</si>
  <si>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</si>
  <si>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</si>
  <si>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</si>
  <si>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</si>
  <si>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</si>
  <si>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</si>
  <si>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</si>
  <si>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</si>
  <si>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</si>
  <si>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</si>
  <si>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</si>
  <si>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</si>
  <si>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</si>
  <si>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</si>
  <si>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</si>
  <si>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</si>
  <si>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</si>
  <si>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</si>
  <si>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</si>
  <si>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</si>
  <si>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</si>
  <si>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</si>
  <si>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</si>
  <si>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</si>
  <si>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</si>
  <si>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</si>
  <si>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</si>
  <si>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</si>
  <si>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</si>
  <si>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</si>
  <si>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</si>
  <si>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</si>
  <si>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</si>
  <si>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</si>
  <si>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</si>
  <si>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</si>
  <si>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</si>
  <si>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</si>
  <si>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</si>
  <si>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</si>
  <si>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</si>
  <si>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</si>
  <si>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</si>
  <si>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</si>
  <si>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</si>
  <si>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</si>
  <si>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</si>
  <si>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</si>
  <si>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</si>
  <si>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</si>
  <si>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</si>
  <si>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</si>
  <si>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</si>
  <si>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</si>
  <si>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</si>
  <si>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</si>
  <si>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</si>
  <si>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</si>
  <si>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</si>
  <si>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</si>
  <si>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</si>
  <si>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</si>
  <si>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</si>
  <si>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</si>
  <si>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</si>
  <si>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</si>
  <si>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</si>
  <si>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</si>
  <si>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</si>
  <si>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</si>
  <si>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</si>
  <si>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</si>
  <si>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</si>
  <si>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</si>
  <si>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</si>
  <si>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</si>
  <si>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</si>
  <si>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</si>
  <si>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</si>
  <si>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</si>
  <si>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</si>
  <si>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</si>
  <si>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</si>
  <si>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</si>
  <si>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</si>
  <si>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</si>
  <si>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</si>
  <si>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</si>
  <si>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</si>
  <si>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</si>
  <si>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</si>
  <si>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</si>
  <si>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</si>
  <si>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</si>
  <si>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</si>
  <si>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</si>
  <si>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</si>
  <si>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</si>
  <si>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</si>
  <si>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</si>
  <si>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</si>
  <si>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</si>
  <si>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</si>
  <si>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</si>
  <si>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</si>
  <si>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</si>
  <si>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</si>
  <si>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</si>
  <si>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</si>
  <si>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</si>
  <si>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</si>
  <si>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</si>
  <si>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</si>
  <si>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</si>
  <si>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</si>
  <si>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</si>
  <si>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</si>
  <si>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</si>
  <si>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</si>
  <si>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</si>
  <si>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</si>
  <si>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</si>
  <si>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</si>
  <si>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</si>
  <si>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</si>
  <si>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</si>
  <si>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</si>
  <si>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</si>
  <si>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</si>
  <si>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</si>
  <si>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</si>
  <si>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</si>
  <si>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</si>
  <si>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</si>
  <si>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</si>
  <si>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</si>
  <si>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</si>
  <si>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</si>
  <si>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</si>
  <si>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</si>
  <si>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</si>
  <si>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</si>
  <si>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</si>
  <si>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</si>
  <si>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</si>
  <si>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</si>
  <si>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</si>
  <si>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</si>
  <si>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</si>
  <si>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</si>
  <si>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</si>
  <si>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</si>
  <si>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</si>
  <si>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</si>
  <si>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</si>
  <si>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</si>
  <si>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</si>
  <si>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</si>
  <si>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</si>
  <si>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</si>
  <si>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</si>
  <si>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</si>
  <si>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</si>
  <si>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</si>
  <si>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</si>
  <si>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</si>
  <si>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</si>
  <si>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</si>
  <si>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</si>
  <si>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</si>
  <si>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</si>
  <si>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</si>
  <si>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</si>
  <si>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</si>
  <si>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</si>
  <si>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</si>
  <si>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</si>
  <si>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</si>
  <si>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</si>
  <si>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</si>
  <si>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</si>
  <si>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</si>
  <si>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</si>
  <si>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</si>
  <si>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</si>
  <si>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</si>
  <si>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</si>
  <si>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</si>
  <si>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</si>
  <si>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</si>
  <si>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</si>
  <si>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</si>
  <si>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</si>
  <si>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</si>
  <si>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</si>
  <si>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</si>
  <si>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</si>
  <si>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</si>
  <si>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</si>
  <si>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</si>
  <si>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</si>
  <si>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</si>
  <si>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</si>
  <si>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</si>
  <si>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</si>
  <si>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</si>
  <si>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</si>
  <si>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</si>
  <si>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</si>
  <si>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</si>
  <si>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</si>
  <si>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</si>
  <si>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</si>
  <si>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</si>
  <si>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</si>
  <si>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</si>
  <si>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</si>
  <si>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</si>
  <si>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</si>
  <si>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</si>
  <si>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</si>
  <si>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</si>
  <si>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</si>
  <si>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</si>
  <si>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</si>
  <si>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</si>
  <si>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</si>
  <si>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</si>
  <si>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</si>
  <si>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</si>
  <si>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</si>
  <si>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</si>
  <si>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</si>
  <si>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</si>
  <si>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</si>
  <si>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</si>
  <si>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</si>
  <si>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</si>
  <si>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</si>
  <si>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</si>
  <si>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</si>
  <si>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</si>
  <si>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</si>
  <si>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</si>
  <si>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</si>
  <si>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</si>
  <si>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</si>
  <si>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</si>
  <si>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</si>
  <si>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</si>
  <si>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</si>
  <si>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</si>
  <si>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</si>
  <si>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</si>
  <si>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</si>
  <si>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</si>
  <si>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</si>
  <si>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</si>
  <si>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</si>
  <si>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</si>
  <si>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</si>
  <si>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</si>
  <si>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</si>
  <si>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</si>
  <si>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</si>
  <si>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</si>
  <si>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</si>
  <si>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</si>
  <si>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</si>
  <si>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</si>
  <si>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</si>
  <si>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</si>
  <si>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</si>
  <si>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</si>
  <si>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</si>
  <si>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</si>
  <si>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</si>
  <si>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</si>
  <si>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</si>
  <si>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</si>
  <si>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</si>
  <si>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</si>
  <si>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</si>
  <si>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</si>
  <si>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</si>
  <si>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</si>
  <si>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</si>
  <si>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</si>
  <si>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</si>
  <si>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</si>
  <si>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</si>
  <si>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</si>
  <si>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</si>
  <si>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</si>
  <si>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</si>
  <si>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</si>
  <si>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</si>
  <si>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</si>
  <si>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</si>
  <si>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</si>
  <si>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</si>
  <si>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</si>
  <si>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</si>
  <si>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</si>
  <si>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</si>
  <si>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</si>
  <si>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</si>
  <si>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</si>
  <si>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</si>
  <si>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</si>
  <si>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</si>
  <si>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</si>
  <si>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</si>
  <si>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</si>
  <si>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</si>
  <si>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</si>
  <si>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</si>
  <si>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</si>
  <si>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</si>
  <si>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</si>
  <si>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</si>
  <si>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</si>
  <si>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</si>
  <si>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</si>
  <si>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</si>
  <si>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</si>
  <si>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</si>
  <si>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</si>
  <si>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</si>
  <si>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</si>
  <si>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</si>
  <si>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</si>
  <si>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</si>
  <si>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</si>
  <si>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</si>
  <si>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</si>
  <si>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</si>
  <si>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</si>
  <si>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</si>
  <si>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</si>
  <si>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</si>
  <si>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</si>
  <si>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</si>
  <si>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</si>
  <si>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</si>
  <si>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</si>
  <si>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</si>
  <si>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</si>
  <si>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</si>
  <si>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</si>
  <si>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</si>
  <si>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</si>
  <si>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</si>
  <si>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</si>
  <si>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</si>
  <si>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</si>
  <si>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</si>
  <si>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</si>
  <si>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</si>
  <si>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</si>
  <si>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</si>
  <si>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</si>
  <si>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</si>
  <si>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</si>
  <si>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</si>
  <si>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</si>
  <si>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</si>
  <si>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</si>
  <si>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</si>
  <si>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</si>
  <si>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</si>
  <si>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</si>
  <si>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</si>
  <si>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</si>
  <si>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</si>
  <si>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</si>
  <si>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</si>
  <si>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</si>
  <si>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</si>
  <si>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</si>
  <si>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</si>
  <si>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</si>
  <si>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</si>
  <si>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</si>
  <si>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</si>
  <si>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</si>
  <si>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</si>
  <si>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</si>
  <si>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</si>
  <si>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</si>
  <si>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</si>
  <si>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</si>
  <si>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</si>
  <si>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</si>
  <si>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</si>
  <si>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</si>
  <si>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</si>
  <si>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</si>
  <si>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</si>
  <si>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</si>
  <si>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</si>
  <si>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</si>
  <si>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</si>
  <si>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</si>
  <si>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</si>
  <si>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</si>
  <si>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</si>
  <si>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</si>
  <si>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</si>
  <si>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</si>
  <si>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</si>
  <si>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</si>
  <si>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</si>
  <si>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</si>
  <si>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</si>
  <si>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</si>
  <si>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</si>
  <si>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</si>
  <si>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</si>
  <si>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</si>
  <si>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</si>
  <si>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</si>
  <si>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</si>
  <si>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</si>
  <si>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</si>
  <si>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</si>
  <si>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</si>
  <si>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</si>
  <si>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</si>
  <si>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</si>
  <si>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</si>
  <si>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</si>
  <si>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</si>
  <si>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</si>
  <si>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</si>
  <si>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</si>
  <si>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</si>
  <si>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</si>
  <si>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</si>
  <si>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</si>
  <si>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</si>
  <si>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</si>
  <si>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</si>
  <si>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</si>
  <si>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</si>
  <si>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</si>
  <si>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</si>
  <si>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</si>
  <si>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</si>
  <si>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</si>
  <si>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</si>
  <si>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</si>
  <si>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</si>
  <si>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</si>
  <si>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</si>
  <si>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</si>
  <si>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</si>
  <si>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</si>
  <si>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</si>
  <si>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</si>
  <si>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</si>
  <si>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</si>
  <si>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</si>
  <si>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</si>
  <si>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</si>
  <si>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</si>
  <si>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</si>
  <si>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</si>
  <si>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</si>
  <si>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</si>
  <si>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</si>
  <si>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</si>
  <si>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</si>
  <si>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</si>
  <si>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</si>
  <si>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</si>
  <si>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</si>
  <si>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</si>
  <si>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</si>
  <si>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</si>
  <si>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</si>
  <si>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</si>
  <si>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</si>
  <si>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</si>
  <si>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</si>
  <si>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</si>
  <si>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</si>
  <si>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</si>
  <si>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</si>
  <si>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</si>
  <si>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</si>
  <si>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</si>
  <si>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</si>
  <si>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</si>
  <si>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</si>
  <si>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</si>
  <si>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</si>
  <si>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</si>
  <si>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</si>
  <si>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</si>
  <si>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</si>
  <si>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</si>
  <si>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</si>
  <si>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</si>
  <si>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</si>
  <si>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</si>
  <si>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</si>
  <si>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</si>
  <si>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</si>
  <si>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</si>
  <si>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</si>
  <si>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</si>
  <si>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</si>
  <si>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</si>
  <si>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</si>
  <si>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</si>
  <si>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</si>
  <si>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</si>
  <si>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</si>
  <si>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</si>
  <si>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</si>
  <si>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</si>
  <si>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</si>
  <si>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</si>
  <si>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</si>
  <si>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</si>
  <si>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</si>
  <si>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</si>
  <si>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</si>
  <si>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</si>
  <si>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</si>
  <si>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</si>
  <si>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</si>
  <si>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</si>
  <si>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</si>
  <si>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</si>
  <si>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</si>
  <si>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</si>
  <si>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</si>
  <si>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</si>
  <si>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</si>
  <si>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</si>
  <si>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</si>
  <si>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</si>
  <si>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</si>
  <si>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</si>
  <si>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</si>
  <si>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</si>
  <si>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</si>
  <si>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</si>
  <si>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</si>
  <si>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</si>
  <si>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</si>
  <si>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</si>
  <si>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</si>
  <si>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</si>
  <si>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</si>
  <si>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</si>
  <si>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</si>
  <si>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</si>
  <si>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</si>
  <si>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</si>
  <si>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</si>
  <si>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</si>
  <si>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</si>
  <si>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</si>
  <si>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</si>
  <si>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</si>
  <si>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</si>
  <si>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</si>
  <si>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</si>
  <si>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</si>
  <si>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</si>
  <si>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</si>
  <si>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</si>
  <si>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</si>
  <si>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</si>
  <si>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</si>
  <si>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</si>
  <si>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</si>
  <si>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</si>
  <si>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</si>
  <si>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</si>
  <si>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</si>
  <si>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</si>
  <si>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</si>
  <si>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</si>
  <si>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</si>
  <si>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</si>
  <si>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</si>
  <si>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</si>
  <si>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</si>
  <si>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</si>
  <si>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</si>
  <si>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</si>
  <si>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</si>
  <si>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</si>
  <si>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</si>
  <si>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</si>
  <si>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</si>
  <si>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</si>
  <si>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</si>
  <si>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</si>
  <si>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</si>
  <si>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</si>
  <si>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</si>
  <si>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</si>
  <si>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</si>
  <si>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</si>
  <si>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</si>
  <si>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</si>
  <si>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</si>
  <si>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</si>
  <si>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</si>
  <si>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</si>
  <si>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</si>
  <si>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</si>
  <si>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</si>
  <si>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</si>
  <si>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</si>
  <si>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</si>
  <si>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</si>
  <si>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</si>
  <si>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</si>
  <si>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</si>
  <si>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</si>
  <si>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</si>
  <si>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</si>
  <si>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</si>
  <si>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</si>
  <si>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</si>
  <si>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</si>
  <si>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</si>
  <si>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</si>
  <si>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</si>
  <si>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</si>
  <si>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</si>
  <si>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</si>
  <si>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</si>
  <si>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</si>
  <si>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</si>
  <si>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</si>
  <si>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</si>
  <si>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</si>
  <si>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</si>
  <si>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</si>
  <si>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</si>
  <si>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</si>
  <si>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</si>
  <si>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</si>
  <si>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</si>
  <si>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</si>
  <si>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</si>
  <si>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</si>
  <si>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</si>
  <si>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</si>
  <si>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</si>
  <si>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</si>
  <si>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</si>
  <si>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</si>
  <si>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</si>
  <si>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</si>
  <si>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</si>
  <si>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</si>
  <si>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</si>
  <si>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</si>
  <si>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</si>
  <si>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</si>
  <si>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</si>
  <si>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</si>
  <si>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</si>
  <si>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</si>
  <si>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</si>
  <si>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</si>
  <si>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</si>
  <si>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</si>
  <si>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</si>
  <si>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</si>
  <si>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</si>
  <si>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</si>
  <si>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</si>
  <si>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</si>
  <si>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</si>
  <si>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</si>
  <si>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</si>
  <si>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</si>
  <si>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</si>
  <si>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</si>
  <si>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</si>
  <si>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</si>
  <si>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</si>
  <si>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</si>
  <si>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</si>
  <si>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</si>
  <si>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</si>
  <si>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</si>
  <si>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</si>
  <si>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</si>
  <si>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</si>
  <si>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</si>
  <si>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</si>
  <si>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</si>
  <si>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</si>
  <si>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</si>
  <si>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</si>
  <si>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</si>
  <si>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</si>
  <si>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</si>
  <si>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</si>
  <si>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</si>
  <si>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</si>
  <si>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</si>
  <si>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</si>
  <si>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</si>
  <si>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</si>
  <si>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</si>
  <si>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</si>
  <si>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</si>
  <si>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</si>
  <si>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</si>
  <si>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</si>
  <si>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</si>
  <si>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</si>
  <si>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</si>
  <si>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</si>
  <si>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</si>
  <si>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</si>
  <si>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</si>
  <si>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</si>
  <si>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</si>
  <si>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</si>
  <si>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</si>
  <si>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</si>
  <si>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</si>
  <si>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</si>
  <si>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</si>
  <si>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</si>
  <si>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</si>
  <si>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</si>
  <si>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</si>
  <si>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</si>
  <si>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</si>
  <si>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</si>
  <si>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</si>
  <si>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</si>
  <si>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</si>
  <si>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</si>
  <si>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</si>
  <si>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</si>
  <si>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</si>
  <si>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</si>
  <si>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</si>
  <si>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</si>
  <si>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</si>
  <si>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</si>
  <si>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</si>
  <si>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</si>
  <si>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</si>
  <si>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</si>
  <si>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</si>
  <si>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</si>
  <si>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</si>
  <si>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</si>
  <si>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</si>
  <si>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</si>
  <si>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</si>
  <si>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</si>
  <si>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</si>
  <si>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</si>
  <si>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</si>
  <si>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</si>
  <si>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</si>
  <si>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</si>
  <si>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</si>
  <si>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</si>
  <si>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</si>
  <si>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</si>
  <si>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</si>
  <si>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</si>
  <si>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</si>
  <si>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</si>
  <si>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</si>
  <si>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</si>
  <si>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</si>
  <si>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</si>
  <si>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</si>
  <si>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</si>
  <si>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</si>
  <si>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</si>
  <si>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</si>
  <si>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</si>
  <si>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</si>
  <si>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</si>
  <si>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</si>
  <si>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</si>
  <si>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</si>
  <si>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</si>
  <si>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</si>
  <si>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</si>
  <si>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</si>
  <si>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</si>
  <si>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</si>
  <si>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</si>
  <si>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</si>
  <si>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</si>
  <si>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</si>
  <si>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</si>
  <si>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</si>
  <si>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</si>
  <si>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</si>
  <si>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</si>
  <si>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</si>
  <si>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</si>
  <si>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</si>
  <si>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</si>
  <si>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</si>
  <si>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</si>
  <si>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</si>
  <si>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</si>
  <si>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</si>
  <si>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</si>
  <si>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</si>
  <si>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</si>
  <si>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</si>
  <si>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</si>
  <si>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</si>
  <si>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</si>
  <si>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</si>
  <si>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</si>
  <si>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</si>
  <si>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</si>
  <si>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</si>
  <si>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</si>
  <si>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</si>
  <si>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</si>
  <si>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</si>
  <si>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</si>
  <si>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</si>
  <si>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</si>
  <si>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</si>
  <si>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</si>
  <si>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</si>
  <si>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</si>
  <si>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</si>
  <si>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</si>
  <si>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</si>
  <si>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</si>
  <si>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</si>
  <si>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</si>
  <si>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</si>
  <si>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</si>
  <si>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</si>
  <si>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</si>
  <si>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</si>
  <si>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</si>
  <si>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</si>
  <si>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</si>
  <si>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</si>
  <si>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</si>
  <si>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</si>
  <si>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</si>
  <si>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</si>
  <si>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</si>
  <si>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</si>
  <si>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</si>
  <si>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</si>
  <si>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</si>
  <si>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</si>
  <si>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</si>
  <si>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</si>
  <si>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</si>
  <si>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</si>
  <si>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</si>
  <si>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</si>
  <si>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</si>
  <si>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</si>
  <si>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</si>
  <si>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</si>
  <si>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</si>
  <si>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</si>
  <si>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</si>
  <si>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</si>
  <si>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</si>
  <si>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</si>
  <si>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</si>
  <si>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</si>
  <si>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</si>
  <si>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</si>
  <si>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</si>
  <si>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</si>
  <si>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</si>
  <si>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</si>
  <si>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</si>
  <si>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</si>
  <si>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</si>
  <si>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</si>
  <si>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</si>
  <si>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</si>
  <si>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</si>
  <si>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</si>
  <si>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</si>
  <si>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</si>
  <si>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</si>
  <si>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</si>
  <si>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</si>
  <si>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</si>
  <si>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</si>
  <si>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</si>
  <si>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</si>
  <si>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</si>
  <si>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</si>
  <si>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</si>
  <si>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</si>
  <si>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</si>
  <si>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</si>
  <si>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</si>
  <si>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</si>
  <si>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</si>
  <si>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</si>
  <si>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</si>
  <si>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</si>
  <si>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</si>
  <si>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</si>
  <si>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</si>
  <si>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</si>
  <si>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</si>
  <si>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</si>
  <si>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</si>
  <si>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</si>
  <si>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</si>
  <si>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</si>
  <si>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</si>
  <si>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</si>
  <si>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</si>
  <si>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</si>
  <si>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</si>
  <si>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</si>
  <si>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</si>
  <si>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</si>
  <si>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</si>
  <si>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</si>
  <si>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</si>
  <si>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</si>
  <si>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</si>
  <si>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</si>
  <si>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</si>
  <si>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</si>
  <si>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</si>
  <si>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</si>
  <si>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</si>
  <si>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</si>
  <si>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</si>
  <si>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</si>
  <si>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</si>
  <si>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</si>
  <si>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</si>
  <si>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</si>
  <si>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</si>
  <si>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</si>
  <si>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</si>
  <si>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</si>
  <si>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</si>
  <si>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</si>
  <si>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</si>
  <si>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</si>
  <si>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</si>
  <si>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</si>
  <si>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</si>
  <si>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</si>
  <si>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</si>
  <si>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</si>
  <si>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</si>
  <si>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</si>
  <si>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</si>
  <si>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</si>
  <si>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</si>
  <si>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</si>
  <si>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</si>
  <si>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</si>
  <si>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</si>
  <si>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</si>
  <si>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</si>
  <si>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</si>
  <si>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</si>
  <si>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</si>
  <si>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</si>
  <si>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</si>
  <si>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</si>
  <si>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</si>
  <si>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</si>
  <si>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</si>
  <si>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</si>
  <si>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</si>
  <si>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</si>
  <si>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</si>
  <si>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</si>
  <si>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</si>
  <si>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</si>
  <si>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</si>
  <si>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</si>
  <si>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</si>
  <si>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</si>
  <si>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</si>
  <si>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</si>
  <si>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</si>
  <si>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</si>
  <si>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</si>
  <si>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</si>
  <si>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</si>
  <si>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</si>
  <si>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</si>
  <si>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</si>
  <si>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</si>
  <si>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</si>
  <si>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</si>
  <si>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</si>
  <si>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</si>
  <si>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</si>
  <si>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</si>
  <si>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</si>
  <si>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</si>
  <si>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</si>
  <si>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</si>
  <si>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</si>
  <si>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</si>
  <si>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</si>
  <si>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</si>
  <si>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</si>
  <si>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</si>
  <si>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</si>
  <si>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</si>
  <si>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</si>
  <si>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</si>
  <si>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</si>
  <si>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</si>
  <si>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</si>
  <si>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</si>
  <si>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</si>
  <si>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</si>
  <si>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</si>
  <si>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</si>
  <si>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</si>
  <si>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</si>
  <si>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</si>
  <si>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</si>
  <si>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</si>
  <si>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</si>
  <si>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</si>
  <si>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</si>
  <si>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</si>
  <si>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</si>
  <si>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</si>
  <si>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</si>
  <si>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</si>
  <si>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</si>
  <si>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</si>
  <si>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</si>
  <si>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</si>
  <si>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</si>
  <si>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</si>
  <si>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</si>
  <si>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</si>
  <si>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</si>
  <si>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</si>
  <si>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</si>
  <si>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</si>
  <si>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</si>
  <si>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</si>
  <si>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</si>
  <si>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</si>
  <si>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</si>
  <si>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</si>
  <si>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</si>
  <si>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</si>
  <si>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</si>
  <si>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</si>
  <si>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</si>
  <si>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</si>
  <si>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</si>
  <si>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</si>
  <si>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</si>
  <si>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</si>
  <si>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</si>
  <si>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</si>
  <si>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</si>
  <si>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</si>
  <si>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</si>
  <si>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</si>
  <si>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</si>
  <si>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</si>
  <si>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</si>
  <si>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</si>
  <si>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</si>
  <si>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</si>
  <si>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</si>
  <si>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</si>
  <si>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</si>
  <si>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</si>
  <si>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</si>
  <si>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</si>
  <si>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</si>
  <si>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</si>
  <si>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</si>
  <si>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</si>
  <si>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</si>
  <si>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</si>
  <si>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</si>
  <si>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</si>
  <si>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</si>
  <si>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</si>
  <si>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</si>
  <si>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</si>
  <si>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</si>
  <si>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</si>
  <si>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</si>
  <si>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</si>
  <si>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</si>
  <si>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</si>
  <si>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</si>
  <si>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</si>
  <si>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</si>
  <si>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</si>
  <si>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</si>
  <si>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</si>
  <si>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</si>
  <si>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</si>
  <si>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</si>
  <si>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</si>
  <si>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</si>
  <si>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</si>
  <si>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</si>
  <si>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</si>
  <si>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</si>
  <si>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</si>
  <si>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</si>
  <si>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</si>
  <si>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</si>
  <si>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</si>
  <si>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</si>
  <si>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</si>
  <si>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</si>
  <si>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</si>
  <si>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</si>
  <si>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</si>
  <si>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</si>
  <si>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</si>
  <si>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</si>
  <si>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</si>
  <si>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</si>
  <si>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</si>
  <si>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</si>
  <si>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</si>
  <si>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</si>
  <si>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</si>
  <si>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</si>
  <si>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</si>
  <si>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</si>
  <si>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</si>
  <si>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</si>
  <si>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</si>
  <si>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</si>
  <si>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</si>
  <si>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</si>
  <si>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</si>
  <si>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</si>
  <si>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</si>
  <si>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</si>
  <si>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</si>
  <si>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</si>
  <si>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</si>
  <si>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</si>
  <si>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</si>
  <si>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</si>
  <si>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</si>
  <si>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</si>
  <si>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</si>
  <si>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</si>
  <si>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</si>
  <si>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</si>
  <si>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</si>
  <si>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</si>
  <si>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</si>
  <si>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</si>
  <si>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</si>
  <si>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</si>
  <si>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</si>
  <si>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</si>
  <si>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</si>
  <si>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</si>
  <si>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</si>
  <si>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</si>
  <si>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</si>
  <si>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</si>
  <si>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</si>
  <si>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</si>
  <si>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</si>
  <si>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</si>
  <si>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</si>
  <si>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</si>
  <si>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</si>
  <si>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</si>
  <si>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</si>
  <si>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</si>
  <si>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</si>
  <si>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</si>
  <si>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</si>
  <si>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</si>
  <si>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</si>
  <si>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</si>
  <si>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</si>
  <si>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</si>
  <si>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</si>
  <si>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</si>
  <si>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</si>
  <si>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</si>
  <si>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</si>
  <si>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</si>
  <si>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</si>
  <si>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</si>
  <si>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</si>
  <si>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</si>
  <si>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</si>
  <si>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</si>
  <si>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</si>
  <si>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</si>
  <si>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</si>
  <si>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</si>
  <si>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</si>
  <si>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</si>
  <si>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</si>
  <si>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</si>
  <si>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</si>
  <si>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</si>
  <si>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</si>
  <si>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</si>
  <si>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</si>
  <si>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</si>
  <si>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</si>
  <si>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</si>
  <si>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</si>
  <si>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</si>
  <si>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</si>
  <si>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</si>
  <si>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</si>
  <si>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</si>
  <si>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</si>
  <si>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</si>
  <si>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</si>
  <si>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</si>
  <si>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</si>
  <si>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</si>
  <si>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</si>
  <si>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</si>
  <si>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</si>
  <si>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</si>
  <si>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</si>
  <si>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</si>
  <si>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</si>
  <si>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</si>
  <si>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</si>
  <si>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</si>
  <si>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</si>
  <si>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</si>
  <si>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</si>
  <si>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</si>
  <si>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</si>
  <si>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</si>
  <si>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</si>
  <si>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</si>
  <si>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</si>
  <si>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</si>
  <si>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</si>
  <si>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</si>
  <si>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</si>
  <si>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</si>
  <si>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</si>
  <si>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</si>
  <si>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</si>
  <si>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</si>
  <si>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</si>
  <si>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</si>
  <si>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</si>
  <si>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</si>
  <si>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</si>
  <si>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</si>
  <si>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</si>
  <si>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</si>
  <si>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</si>
  <si>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</si>
  <si>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</si>
  <si>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</si>
  <si>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</si>
  <si>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</si>
  <si>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</si>
  <si>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</si>
  <si>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</si>
  <si>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</si>
  <si>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</si>
  <si>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</si>
  <si>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</si>
  <si>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</si>
  <si>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</si>
  <si>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</si>
  <si>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</si>
  <si>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</si>
  <si>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</si>
  <si>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</si>
  <si>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</si>
  <si>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</si>
  <si>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</si>
  <si>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</si>
  <si>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</si>
  <si>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</si>
  <si>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</si>
  <si>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</si>
  <si>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</si>
  <si>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</si>
  <si>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</si>
  <si>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</si>
  <si>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</si>
  <si>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</si>
  <si>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</si>
  <si>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</si>
  <si>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</si>
  <si>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</si>
  <si>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</si>
  <si>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</si>
  <si>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</si>
  <si>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</si>
  <si>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</si>
  <si>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</si>
  <si>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</si>
  <si>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</si>
  <si>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</si>
  <si>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</si>
  <si>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</si>
  <si>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</si>
  <si>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</si>
  <si>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</si>
  <si>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</si>
  <si>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</si>
  <si>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</si>
  <si>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</si>
  <si>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</si>
  <si>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</si>
  <si>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</si>
  <si>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</si>
  <si>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</si>
  <si>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</si>
  <si>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</si>
  <si>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</si>
  <si>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</si>
  <si>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</si>
  <si>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</si>
  <si>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</si>
  <si>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</si>
  <si>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</si>
  <si>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</si>
  <si>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</si>
  <si>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</si>
  <si>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</si>
  <si>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</si>
  <si>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</si>
  <si>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</si>
  <si>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</si>
  <si>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</si>
  <si>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</si>
  <si>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</si>
  <si>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</si>
  <si>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</si>
  <si>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</si>
  <si>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</si>
  <si>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</si>
  <si>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</si>
  <si>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</si>
  <si>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</si>
  <si>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</si>
  <si>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</si>
  <si>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</si>
  <si>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</si>
  <si>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</si>
  <si>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</si>
  <si>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</si>
  <si>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</si>
  <si>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</si>
  <si>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</si>
  <si>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</si>
  <si>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</si>
  <si>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</si>
  <si>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</si>
  <si>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</si>
  <si>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</si>
  <si>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</si>
  <si>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</si>
  <si>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</si>
  <si>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</si>
  <si>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</si>
  <si>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</si>
  <si>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</si>
  <si>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</si>
  <si>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</si>
  <si>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</si>
  <si>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</si>
  <si>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</si>
  <si>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</si>
  <si>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</si>
  <si>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</si>
  <si>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</si>
  <si>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</si>
  <si>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</si>
  <si>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</si>
  <si>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</si>
  <si>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</si>
  <si>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</si>
  <si>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</si>
  <si>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</si>
  <si>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</si>
  <si>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</si>
  <si>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</si>
  <si>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</si>
  <si>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</si>
  <si>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</si>
  <si>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</si>
  <si>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</si>
  <si>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</si>
  <si>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</si>
  <si>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</si>
  <si>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</si>
  <si>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</si>
  <si>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</si>
  <si>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</si>
  <si>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</si>
  <si>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</si>
  <si>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</si>
  <si>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</si>
  <si>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</si>
  <si>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</si>
  <si>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</si>
  <si>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</si>
  <si>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</si>
  <si>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</si>
  <si>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</si>
  <si>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</si>
  <si>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</si>
  <si>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</si>
  <si>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</si>
  <si>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</si>
  <si>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</si>
  <si>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</si>
  <si>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</si>
  <si>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</si>
  <si>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</si>
  <si>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</si>
  <si>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</si>
  <si>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</si>
  <si>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</si>
  <si>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</si>
  <si>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</si>
  <si>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</si>
  <si>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</si>
  <si>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</si>
  <si>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</si>
  <si>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</si>
  <si>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</si>
  <si>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</si>
  <si>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</si>
  <si>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</si>
  <si>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</si>
  <si>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</si>
  <si>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</si>
  <si>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</si>
  <si>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</si>
  <si>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</si>
  <si>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</si>
  <si>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</si>
  <si>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</si>
  <si>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</si>
  <si>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</si>
  <si>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</si>
  <si>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</si>
  <si>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</si>
  <si>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</si>
  <si>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</si>
  <si>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</si>
  <si>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</si>
  <si>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</si>
  <si>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</si>
  <si>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</si>
  <si>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</si>
  <si>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</si>
  <si>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</si>
  <si>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</si>
  <si>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</si>
  <si>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</si>
  <si>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</si>
  <si>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</si>
  <si>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</si>
  <si>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</si>
  <si>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</si>
  <si>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</si>
  <si>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</si>
  <si>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</si>
  <si>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</si>
  <si>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</si>
  <si>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</si>
  <si>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</si>
  <si>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</si>
  <si>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</si>
  <si>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</si>
  <si>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</si>
  <si>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</si>
  <si>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</si>
  <si>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</si>
  <si>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</si>
  <si>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</si>
  <si>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</si>
  <si>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</si>
  <si>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</si>
  <si>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</si>
  <si>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</si>
  <si>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</si>
  <si>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</si>
  <si>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</si>
  <si>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</si>
  <si>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</si>
  <si>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</si>
  <si>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</si>
  <si>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</si>
  <si>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</si>
  <si>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</si>
  <si>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</si>
  <si>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</si>
  <si>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</si>
  <si>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</si>
  <si>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</si>
  <si>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</si>
  <si>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</si>
  <si>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</si>
  <si>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</si>
  <si>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</si>
  <si>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</si>
  <si>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</si>
  <si>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</si>
  <si>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</si>
  <si>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</si>
  <si>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</si>
  <si>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</si>
  <si>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</si>
  <si>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</si>
  <si>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</si>
  <si>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</si>
  <si>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</si>
  <si>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</si>
  <si>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</si>
  <si>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</si>
  <si>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</si>
  <si>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</si>
  <si>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</si>
  <si>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</si>
  <si>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</si>
  <si>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</si>
  <si>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</si>
  <si>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</si>
  <si>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</si>
  <si>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</si>
  <si>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</si>
  <si>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</si>
  <si>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</si>
  <si>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</si>
  <si>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</si>
  <si>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</si>
  <si>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</si>
  <si>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</si>
  <si>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</si>
  <si>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</si>
  <si>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</si>
  <si>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</si>
  <si>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</si>
  <si>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</si>
  <si>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</si>
  <si>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</si>
  <si>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</si>
  <si>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</si>
  <si>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</si>
  <si>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</si>
  <si>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</si>
  <si>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</si>
  <si>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</si>
  <si>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</si>
  <si>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</si>
  <si>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</si>
  <si>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</si>
  <si>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</si>
  <si>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</si>
  <si>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</si>
  <si>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</si>
  <si>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</si>
  <si>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</si>
  <si>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</si>
  <si>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</si>
  <si>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</si>
  <si>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</si>
  <si>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</si>
  <si>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</si>
  <si>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</si>
  <si>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</si>
  <si>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</si>
  <si>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</si>
  <si>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</si>
  <si>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</si>
  <si>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</si>
  <si>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</si>
  <si>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</si>
  <si>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</si>
  <si>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</si>
  <si>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</si>
  <si>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</si>
  <si>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</si>
  <si>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</si>
  <si>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</si>
  <si>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</si>
  <si>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</si>
  <si>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</si>
  <si>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</si>
  <si>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</si>
  <si>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</si>
  <si>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</si>
  <si>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</si>
  <si>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</si>
  <si>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</si>
  <si>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</si>
  <si>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</si>
  <si>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</si>
  <si>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</si>
  <si>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</si>
  <si>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</si>
  <si>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</si>
  <si>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</si>
  <si>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</si>
  <si>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</si>
  <si>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</si>
  <si>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</si>
  <si>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</si>
  <si>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</si>
  <si>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</si>
  <si>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</si>
  <si>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</si>
  <si>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</si>
  <si>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</si>
  <si>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</si>
  <si>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</si>
  <si>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</si>
  <si>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</si>
  <si>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</si>
  <si>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</si>
  <si>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</si>
  <si>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</si>
  <si>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</si>
  <si>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</si>
  <si>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</si>
  <si>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</si>
  <si>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</si>
  <si>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</si>
  <si>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</si>
  <si>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</si>
  <si>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</si>
  <si>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</si>
  <si>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</si>
  <si>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</si>
  <si>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</si>
  <si>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</si>
  <si>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</si>
  <si>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</si>
  <si>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</si>
  <si>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</si>
  <si>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</si>
  <si>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</si>
  <si>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</si>
  <si>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</si>
  <si>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</si>
  <si>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</si>
  <si>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</si>
  <si>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</si>
  <si>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</si>
  <si>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</si>
  <si>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</si>
  <si>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</si>
  <si>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</si>
  <si>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</si>
  <si>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</si>
  <si>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</si>
  <si>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</si>
  <si>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</si>
  <si>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</si>
  <si>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</si>
  <si>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</si>
  <si>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</si>
  <si>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</si>
  <si>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</si>
  <si>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</si>
  <si>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</si>
  <si>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</si>
  <si>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</si>
  <si>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</si>
  <si>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</si>
  <si>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</si>
  <si>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</si>
  <si>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</si>
  <si>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</si>
  <si>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</si>
  <si>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</si>
  <si>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</si>
  <si>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</si>
  <si>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</si>
  <si>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</si>
  <si>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</si>
  <si>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</si>
  <si>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</si>
  <si>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</si>
  <si>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</si>
  <si>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</si>
  <si>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</si>
  <si>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</si>
  <si>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</si>
  <si>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</si>
  <si>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</si>
  <si>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</si>
  <si>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</si>
  <si>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</si>
  <si>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</si>
  <si>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</si>
  <si>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</si>
  <si>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</si>
  <si>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</si>
  <si>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</si>
  <si>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</si>
  <si>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</si>
  <si>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</si>
  <si>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</si>
  <si>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</si>
  <si>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</si>
  <si>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</si>
  <si>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</si>
  <si>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</si>
  <si>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</si>
  <si>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</si>
  <si>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</si>
  <si>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</si>
  <si>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</si>
  <si>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</si>
  <si>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</si>
  <si>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</si>
  <si>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</si>
  <si>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</si>
  <si>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</si>
  <si>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</si>
  <si>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</si>
  <si>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</si>
  <si>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</si>
  <si>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</si>
  <si>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</si>
  <si>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</si>
  <si>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</si>
  <si>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</si>
  <si>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</si>
  <si>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</si>
  <si>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</si>
  <si>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</si>
  <si>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</si>
  <si>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</si>
  <si>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</si>
  <si>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</si>
  <si>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</si>
  <si>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</si>
  <si>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</si>
  <si>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</si>
  <si>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</si>
  <si>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</si>
  <si>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</si>
  <si>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</si>
  <si>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</si>
  <si>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</si>
  <si>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</si>
  <si>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</si>
  <si>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</si>
  <si>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</si>
  <si>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</si>
  <si>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</si>
  <si>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</si>
  <si>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</si>
  <si>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</si>
  <si>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</si>
  <si>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</si>
  <si>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</si>
  <si>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</si>
  <si>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</si>
  <si>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</si>
  <si>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</si>
  <si>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</si>
  <si>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</si>
  <si>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</si>
  <si>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</si>
  <si>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</si>
  <si>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</si>
  <si>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</si>
  <si>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</si>
  <si>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</si>
  <si>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</si>
  <si>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</si>
  <si>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</si>
  <si>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</si>
  <si>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</si>
  <si>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</si>
  <si>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</si>
  <si>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</si>
  <si>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</si>
  <si>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</si>
  <si>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</si>
  <si>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</si>
  <si>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</si>
  <si>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</si>
  <si>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</si>
  <si>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</si>
  <si>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</si>
  <si>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</si>
  <si>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</si>
  <si>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</si>
  <si>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</si>
  <si>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</si>
  <si>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</si>
  <si>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</si>
  <si>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</si>
  <si>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</si>
  <si>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</si>
  <si>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</si>
  <si>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</si>
  <si>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</si>
  <si>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</si>
  <si>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</si>
  <si>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</si>
  <si>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</si>
  <si>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</si>
  <si>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</si>
  <si>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</si>
  <si>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</si>
  <si>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</si>
  <si>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</si>
  <si>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</si>
  <si>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</si>
  <si>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</si>
  <si>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</si>
  <si>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</si>
  <si>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</si>
  <si>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</si>
  <si>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</si>
  <si>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</si>
  <si>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</si>
  <si>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</si>
  <si>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</si>
  <si>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</si>
  <si>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</si>
  <si>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</si>
  <si>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</si>
  <si>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</si>
  <si>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</si>
  <si>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</si>
  <si>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</si>
  <si>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</si>
  <si>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</si>
  <si>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</si>
  <si>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</si>
  <si>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</si>
  <si>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</si>
  <si>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</si>
  <si>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</si>
  <si>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</si>
  <si>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</si>
  <si>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</si>
  <si>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</si>
  <si>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</si>
  <si>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</si>
  <si>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</si>
  <si>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</si>
  <si>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</si>
  <si>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</si>
  <si>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</si>
  <si>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</si>
  <si>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</si>
  <si>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</si>
  <si>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</si>
  <si>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</si>
  <si>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</si>
  <si>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</si>
  <si>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</si>
  <si>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</si>
  <si>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</si>
  <si>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</si>
  <si>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</si>
  <si>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</si>
  <si>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</si>
  <si>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</si>
  <si>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</si>
  <si>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</si>
  <si>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</si>
  <si>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</si>
  <si>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</si>
  <si>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</si>
  <si>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</si>
  <si>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</si>
  <si>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</si>
  <si>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</si>
  <si>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</si>
  <si>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</si>
  <si>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</si>
  <si>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</si>
  <si>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</si>
  <si>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</si>
  <si>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</si>
  <si>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</si>
  <si>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</si>
  <si>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</si>
  <si>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</si>
  <si>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</si>
  <si>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</si>
  <si>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</si>
  <si>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</si>
  <si>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</si>
  <si>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</si>
  <si>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</si>
  <si>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</si>
  <si>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</si>
  <si>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</si>
  <si>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</si>
  <si>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</si>
  <si>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</si>
  <si>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</si>
  <si>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</si>
  <si>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</si>
  <si>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</si>
  <si>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</si>
  <si>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</si>
  <si>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</si>
  <si>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</si>
  <si>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</si>
  <si>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</si>
  <si>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</si>
  <si>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</si>
  <si>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</si>
  <si>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</si>
  <si>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</si>
  <si>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</si>
  <si>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</si>
  <si>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</si>
  <si>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</si>
  <si>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</si>
  <si>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</si>
  <si>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</si>
  <si>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</si>
  <si>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</si>
  <si>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</si>
  <si>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</si>
  <si>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</si>
  <si>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</si>
  <si>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</si>
  <si>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</si>
  <si>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</si>
  <si>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</si>
  <si>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</si>
  <si>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</si>
  <si>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</si>
  <si>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</si>
  <si>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</si>
  <si>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</si>
  <si>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</si>
  <si>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</si>
  <si>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</si>
  <si>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</si>
  <si>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</si>
  <si>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</si>
  <si>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</si>
  <si>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</si>
  <si>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</si>
  <si>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</si>
  <si>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</si>
  <si>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</si>
  <si>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</si>
  <si>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</si>
  <si>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</si>
  <si>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</si>
  <si>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</si>
  <si>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</si>
  <si>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</si>
  <si>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</si>
  <si>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</si>
  <si>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</si>
  <si>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</si>
  <si>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</si>
  <si>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</si>
  <si>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</si>
  <si>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</si>
  <si>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</si>
  <si>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</si>
  <si>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</si>
  <si>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</si>
  <si>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</si>
  <si>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</si>
  <si>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</si>
  <si>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</si>
  <si>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</si>
  <si>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</si>
  <si>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</si>
  <si>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</si>
  <si>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</si>
  <si>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</si>
  <si>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</si>
  <si>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</si>
  <si>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</si>
  <si>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</si>
  <si>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</si>
  <si>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</si>
  <si>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</si>
  <si>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</si>
  <si>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</si>
  <si>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</si>
  <si>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</si>
  <si>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</si>
  <si>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</si>
  <si>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</si>
  <si>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</si>
  <si>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</si>
  <si>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</si>
  <si>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</si>
  <si>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</si>
  <si>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</si>
  <si>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</si>
  <si>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</si>
  <si>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</si>
  <si>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</si>
  <si>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</si>
  <si>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</si>
  <si>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</si>
  <si>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</si>
  <si>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</si>
  <si>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</si>
  <si>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</si>
  <si>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</si>
  <si>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</si>
  <si>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</si>
  <si>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</si>
  <si>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</si>
  <si>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</si>
  <si>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</si>
  <si>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</si>
  <si>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</si>
  <si>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</si>
  <si>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</si>
  <si>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</si>
  <si>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</si>
  <si>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</si>
  <si>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</si>
  <si>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</si>
  <si>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</si>
  <si>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</si>
  <si>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</si>
  <si>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</si>
  <si>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</si>
  <si>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</si>
  <si>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</si>
  <si>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</si>
  <si>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</si>
  <si>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</si>
  <si>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</si>
  <si>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</si>
  <si>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</si>
  <si>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</si>
  <si>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</si>
  <si>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</si>
  <si>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</si>
  <si>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</si>
  <si>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</si>
  <si>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</si>
  <si>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</si>
  <si>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</si>
  <si>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</si>
  <si>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</si>
  <si>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</si>
  <si>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</si>
  <si>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</si>
  <si>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</si>
  <si>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</si>
  <si>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</si>
  <si>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</si>
  <si>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</si>
  <si>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</si>
  <si>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</si>
  <si>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</si>
  <si>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</si>
  <si>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</si>
  <si>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</si>
  <si>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</si>
  <si>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</si>
  <si>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</si>
  <si>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</si>
  <si>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</si>
  <si>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</si>
  <si>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</si>
  <si>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</si>
  <si>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</si>
  <si>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</si>
  <si>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</si>
  <si>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</si>
  <si>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</si>
  <si>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</si>
  <si>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</si>
  <si>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</si>
  <si>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</si>
  <si>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</si>
  <si>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</si>
  <si>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</si>
  <si>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</si>
  <si>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</si>
  <si>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</si>
  <si>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</si>
  <si>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</si>
  <si>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</si>
  <si>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</si>
  <si>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</si>
  <si>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</si>
  <si>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</si>
  <si>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</si>
  <si>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</si>
  <si>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</si>
  <si>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</si>
  <si>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</si>
  <si>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</si>
  <si>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</si>
  <si>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</si>
  <si>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</si>
  <si>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</si>
  <si>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</si>
  <si>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</si>
  <si>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</si>
  <si>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</si>
  <si>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</si>
  <si>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</si>
  <si>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</si>
  <si>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</si>
  <si>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</si>
  <si>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</si>
  <si>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</si>
  <si>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</si>
  <si>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</si>
  <si>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</si>
  <si>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</si>
  <si>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</si>
  <si>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</si>
  <si>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</si>
  <si>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</si>
  <si>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</si>
  <si>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</si>
  <si>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</si>
  <si>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</si>
  <si>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</si>
  <si>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</si>
  <si>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</si>
  <si>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</si>
  <si>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</si>
  <si>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</si>
  <si>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</si>
  <si>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</si>
  <si>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</si>
  <si>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</si>
  <si>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</si>
  <si>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</si>
  <si>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</si>
  <si>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</si>
  <si>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</si>
  <si>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</si>
  <si>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</si>
  <si>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</si>
  <si>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</si>
  <si>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</si>
  <si>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</si>
  <si>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</si>
  <si>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</si>
  <si>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</si>
  <si>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</si>
  <si>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</si>
  <si>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</si>
  <si>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</si>
  <si>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</si>
  <si>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</si>
  <si>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</si>
  <si>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</si>
  <si>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</si>
  <si>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</si>
  <si>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</si>
  <si>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</si>
  <si>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</si>
  <si>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</si>
  <si>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</si>
  <si>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</si>
  <si>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</si>
  <si>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</si>
  <si>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</si>
  <si>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</si>
  <si>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</si>
  <si>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</si>
  <si>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</si>
  <si>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</si>
  <si>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</si>
  <si>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</si>
  <si>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</si>
  <si>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</si>
  <si>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</si>
  <si>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</si>
  <si>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</si>
  <si>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</si>
  <si>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</si>
  <si>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</si>
  <si>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</si>
  <si>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</si>
  <si>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</si>
  <si>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</si>
  <si>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</si>
  <si>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</si>
  <si>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</si>
  <si>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</si>
  <si>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</si>
  <si>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</si>
  <si>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</si>
  <si>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</si>
  <si>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</si>
  <si>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</si>
  <si>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</si>
  <si>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</si>
  <si>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</si>
  <si>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</si>
  <si>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</si>
  <si>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</si>
  <si>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</si>
  <si>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</si>
  <si>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</si>
  <si>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</si>
  <si>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</si>
  <si>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</si>
  <si>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</si>
  <si>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</si>
  <si>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</si>
  <si>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</si>
  <si>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</si>
  <si>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</si>
  <si>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</si>
  <si>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</si>
  <si>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</si>
  <si>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</si>
  <si>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</si>
  <si>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</si>
  <si>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</si>
  <si>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</si>
  <si>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</si>
  <si>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</si>
  <si>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</si>
  <si>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</si>
  <si>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</si>
  <si>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</si>
  <si>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</si>
  <si>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</si>
  <si>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</si>
  <si>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</si>
  <si>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</si>
  <si>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</si>
  <si>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</si>
  <si>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</si>
  <si>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</si>
  <si>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</si>
  <si>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</si>
  <si>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</si>
  <si>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</si>
  <si>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</si>
  <si>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</si>
  <si>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</si>
  <si>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</si>
  <si>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</si>
  <si>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</si>
  <si>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</si>
  <si>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</si>
  <si>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</si>
  <si>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</si>
  <si>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</si>
  <si>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</si>
  <si>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</si>
  <si>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</si>
  <si>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</si>
  <si>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</si>
  <si>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</si>
  <si>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</si>
  <si>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</si>
  <si>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</si>
  <si>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</si>
  <si>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</si>
  <si>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</si>
  <si>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</si>
  <si>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</si>
  <si>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</si>
  <si>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</si>
  <si>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</si>
  <si>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</si>
  <si>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</si>
  <si>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</si>
  <si>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</si>
  <si>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</si>
  <si>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</si>
  <si>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</si>
  <si>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</si>
  <si>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</si>
  <si>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</si>
  <si>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</si>
  <si>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</si>
  <si>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</si>
  <si>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</si>
  <si>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</si>
  <si>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</si>
  <si>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</si>
  <si>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</si>
  <si>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</si>
  <si>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</si>
  <si>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</si>
  <si>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</si>
  <si>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</si>
  <si>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</si>
  <si>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</si>
  <si>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</si>
  <si>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</si>
  <si>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</si>
  <si>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</si>
  <si>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</si>
  <si>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</si>
  <si>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</si>
  <si>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</si>
  <si>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</si>
  <si>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</si>
  <si>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</si>
  <si>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</si>
  <si>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</si>
  <si>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</si>
  <si>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</si>
  <si>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</si>
  <si>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</si>
  <si>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</si>
  <si>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</si>
  <si>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</si>
  <si>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</si>
  <si>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</si>
  <si>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</si>
  <si>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</si>
  <si>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</si>
  <si>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</si>
  <si>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</si>
  <si>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</si>
  <si>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</si>
  <si>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</si>
  <si>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</si>
  <si>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</si>
  <si>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</si>
  <si>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</si>
  <si>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</si>
  <si>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</si>
  <si>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</si>
  <si>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</si>
  <si>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</si>
  <si>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</si>
  <si>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</si>
  <si>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</si>
  <si>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</si>
  <si>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</si>
  <si>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</si>
  <si>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</si>
  <si>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</si>
  <si>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</si>
  <si>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</si>
  <si>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</si>
  <si>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</si>
  <si>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</si>
  <si>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</si>
  <si>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</si>
  <si>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</si>
  <si>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</si>
  <si>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</si>
  <si>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</si>
  <si>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</si>
  <si>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</si>
  <si>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</si>
  <si>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</si>
  <si>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</si>
  <si>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</si>
  <si>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</si>
  <si>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</si>
  <si>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</si>
  <si>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</si>
  <si>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</si>
  <si>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</si>
  <si>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</si>
  <si>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</si>
  <si>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</si>
  <si>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</si>
  <si>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</si>
  <si>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</si>
  <si>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</si>
  <si>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</si>
  <si>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</si>
  <si>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</si>
  <si>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</si>
  <si>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</si>
  <si>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</si>
  <si>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</si>
  <si>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</si>
  <si>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</si>
  <si>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</si>
  <si>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</si>
  <si>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</si>
  <si>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</si>
  <si>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</si>
  <si>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</si>
  <si>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</si>
  <si>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</si>
  <si>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</si>
  <si>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</si>
  <si>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</si>
  <si>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</si>
  <si>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</si>
  <si>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</si>
  <si>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</si>
  <si>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</si>
  <si>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</si>
  <si>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</si>
  <si>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</si>
  <si>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</si>
  <si>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</si>
  <si>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</si>
  <si>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</si>
  <si>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</si>
  <si>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</si>
  <si>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</si>
  <si>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</si>
  <si>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</si>
  <si>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</si>
  <si>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</si>
  <si>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</si>
  <si>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</si>
  <si>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</si>
  <si>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</si>
  <si>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</si>
  <si>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</si>
  <si>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</si>
  <si>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</si>
  <si>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</si>
  <si>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</si>
  <si>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</si>
  <si>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</si>
  <si>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</si>
  <si>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</si>
  <si>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</si>
  <si>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</si>
  <si>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</si>
  <si>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</si>
  <si>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</si>
  <si>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</si>
  <si>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</si>
  <si>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</si>
  <si>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</si>
  <si>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</si>
  <si>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</si>
  <si>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</si>
  <si>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</si>
  <si>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</si>
  <si>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</si>
  <si>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</si>
  <si>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</si>
  <si>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</si>
  <si>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</si>
  <si>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</si>
  <si>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</si>
  <si>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</si>
  <si>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</si>
  <si>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</si>
  <si>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</si>
  <si>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</si>
  <si>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</si>
  <si>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</si>
  <si>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</si>
  <si>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</si>
  <si>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</si>
  <si>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</si>
  <si>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</si>
  <si>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</si>
  <si>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</si>
  <si>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</si>
  <si>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</si>
  <si>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</si>
  <si>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</si>
  <si>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</si>
  <si>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</si>
  <si>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</si>
  <si>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</si>
  <si>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</si>
  <si>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</si>
  <si>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</si>
  <si>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</si>
  <si>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</si>
  <si>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</si>
  <si>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</si>
  <si>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</si>
  <si>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</si>
  <si>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</si>
  <si>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</si>
  <si>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</si>
  <si>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</si>
  <si>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</si>
  <si>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</si>
  <si>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</si>
  <si>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</si>
  <si>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</si>
  <si>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</si>
  <si>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</si>
  <si>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</si>
  <si>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</si>
  <si>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</si>
  <si>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</si>
  <si>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</si>
  <si>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</si>
  <si>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</si>
  <si>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</si>
  <si>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</si>
  <si>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</si>
  <si>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</si>
  <si>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</si>
  <si>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</si>
  <si>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</si>
  <si>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</si>
  <si>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</si>
  <si>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</si>
  <si>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</si>
  <si>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</si>
  <si>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</si>
  <si>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</si>
  <si>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</si>
  <si>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</si>
  <si>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</si>
  <si>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</si>
  <si>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</si>
  <si>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</si>
  <si>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</si>
  <si>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</si>
  <si>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</si>
  <si>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</si>
  <si>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</si>
  <si>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</si>
  <si>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</si>
  <si>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</si>
  <si>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</si>
  <si>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</si>
  <si>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</si>
  <si>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</si>
  <si>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</si>
  <si>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</si>
  <si>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</si>
  <si>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</si>
  <si>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</si>
  <si>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</si>
  <si>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</si>
  <si>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</si>
  <si>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</si>
  <si>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</si>
  <si>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</si>
  <si>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</si>
  <si>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</si>
  <si>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</si>
  <si>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</si>
  <si>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</si>
  <si>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</si>
  <si>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</si>
  <si>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</si>
  <si>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</si>
  <si>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</si>
  <si>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</si>
  <si>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</si>
  <si>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</si>
  <si>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</si>
  <si>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</si>
  <si>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</si>
  <si>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</si>
  <si>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</si>
  <si>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</si>
  <si>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</si>
  <si>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</si>
  <si>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</si>
  <si>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</si>
  <si>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</si>
  <si>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</si>
  <si>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</si>
  <si>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</si>
  <si>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</si>
  <si>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</si>
  <si>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</si>
  <si>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</si>
  <si>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</si>
  <si>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</si>
  <si>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</si>
  <si>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</si>
  <si>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</si>
  <si>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</si>
  <si>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</si>
  <si>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</si>
  <si>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</si>
  <si>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</si>
  <si>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</si>
  <si>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</si>
  <si>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</si>
  <si>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</si>
  <si>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</si>
  <si>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</si>
  <si>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</si>
  <si>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</si>
  <si>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</si>
  <si>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</si>
  <si>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</si>
  <si>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</si>
  <si>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</si>
  <si>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</si>
  <si>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</si>
  <si>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</si>
  <si>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</si>
  <si>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</si>
  <si>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</si>
  <si>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</si>
  <si>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</si>
  <si>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</si>
  <si>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</si>
  <si>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</si>
  <si>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</si>
  <si>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</si>
  <si>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</si>
  <si>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</si>
  <si>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</si>
  <si>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</si>
  <si>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</si>
  <si>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</si>
  <si>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</si>
  <si>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</si>
  <si>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</si>
  <si>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</si>
  <si>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</si>
  <si>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</si>
  <si>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</si>
  <si>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</si>
  <si>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</si>
  <si>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</si>
  <si>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</si>
  <si>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</si>
  <si>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</si>
  <si>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</si>
  <si>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</si>
  <si>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</si>
  <si>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</si>
  <si>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</si>
  <si>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</si>
  <si>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</si>
  <si>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</si>
  <si>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</si>
  <si>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</si>
  <si>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</si>
  <si>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</si>
  <si>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</si>
  <si>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</si>
  <si>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</si>
  <si>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</si>
  <si>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</si>
  <si>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</si>
  <si>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</si>
  <si>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</si>
  <si>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</si>
  <si>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</si>
  <si>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</si>
  <si>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</si>
  <si>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</si>
  <si>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</si>
  <si>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</si>
  <si>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</si>
  <si>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</si>
  <si>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</si>
  <si>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</si>
  <si>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</si>
  <si>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</si>
  <si>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</si>
  <si>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</si>
  <si>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</si>
  <si>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</si>
  <si>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</si>
  <si>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</si>
  <si>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</si>
  <si>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</si>
  <si>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</si>
  <si>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</si>
  <si>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</si>
  <si>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</si>
  <si>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</si>
  <si>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</si>
  <si>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</si>
  <si>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</si>
  <si>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</si>
  <si>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</si>
  <si>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</si>
  <si>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</si>
  <si>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</si>
  <si>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</si>
  <si>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</si>
  <si>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</si>
  <si>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</si>
  <si>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</si>
  <si>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</si>
  <si>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</si>
  <si>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</si>
  <si>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</si>
  <si>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</si>
  <si>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</si>
  <si>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</si>
  <si>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</si>
  <si>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</si>
  <si>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</si>
  <si>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</si>
  <si>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</si>
  <si>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</si>
  <si>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</si>
  <si>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</si>
  <si>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</si>
  <si>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</si>
  <si>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</si>
  <si>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</si>
  <si>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</si>
  <si>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</si>
  <si>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</si>
  <si>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</si>
  <si>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</si>
  <si>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</si>
  <si>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</si>
  <si>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</si>
  <si>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</si>
  <si>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</si>
  <si>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</si>
  <si>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</si>
  <si>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</si>
  <si>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</si>
  <si>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</si>
  <si>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</si>
  <si>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</si>
  <si>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</si>
  <si>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</si>
  <si>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</si>
  <si>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</si>
  <si>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</si>
  <si>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</si>
  <si>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</si>
  <si>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</si>
  <si>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</si>
  <si>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</si>
  <si>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</si>
  <si>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</si>
  <si>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</si>
  <si>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</si>
  <si>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</si>
  <si>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</si>
  <si>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</si>
  <si>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</si>
  <si>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</si>
  <si>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</si>
  <si>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</si>
  <si>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</si>
  <si>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</si>
  <si>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</si>
  <si>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</si>
  <si>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</si>
  <si>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</si>
  <si>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</si>
  <si>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</si>
  <si>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</si>
  <si>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</si>
  <si>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</si>
  <si>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</si>
  <si>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</si>
  <si>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</si>
  <si>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</si>
  <si>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</si>
  <si>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</si>
  <si>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</si>
  <si>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</si>
  <si>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</si>
  <si>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</si>
  <si>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</si>
  <si>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</si>
  <si>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</si>
  <si>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</si>
  <si>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</si>
  <si>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</si>
  <si>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</si>
  <si>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</si>
  <si>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</si>
  <si>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</si>
  <si>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</si>
  <si>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</si>
  <si>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</si>
  <si>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</si>
  <si>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</si>
  <si>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</si>
  <si>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</si>
  <si>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</si>
  <si>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</si>
  <si>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</si>
  <si>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</si>
  <si>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</si>
  <si>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</si>
  <si>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</si>
  <si>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</si>
  <si>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</si>
  <si>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</si>
  <si>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</si>
  <si>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</si>
  <si>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</si>
  <si>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</si>
  <si>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</si>
  <si>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</si>
  <si>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</si>
  <si>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</si>
  <si>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</si>
  <si>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</si>
  <si>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</si>
  <si>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</si>
  <si>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</si>
  <si>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</si>
  <si>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</si>
  <si>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</si>
  <si>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</si>
  <si>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</si>
  <si>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</si>
  <si>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</si>
  <si>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</si>
  <si>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</si>
  <si>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</si>
  <si>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</si>
  <si>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</si>
  <si>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</si>
  <si>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</si>
  <si>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</si>
  <si>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</si>
  <si>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</si>
  <si>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</si>
  <si>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</si>
  <si>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</si>
  <si>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</si>
  <si>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</si>
  <si>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</si>
  <si>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</si>
  <si>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</si>
  <si>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</si>
  <si>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</si>
  <si>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</si>
  <si>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</si>
  <si>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</si>
  <si>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</si>
  <si>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</si>
  <si>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</si>
  <si>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</si>
  <si>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</si>
  <si>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</si>
  <si>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</si>
  <si>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</si>
  <si>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</si>
  <si>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</si>
  <si>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</si>
  <si>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</si>
  <si>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</si>
  <si>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</si>
  <si>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</si>
  <si>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</si>
  <si>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</si>
  <si>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</si>
  <si>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</si>
  <si>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</si>
  <si>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</si>
  <si>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</si>
  <si>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</si>
  <si>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</si>
  <si>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</si>
  <si>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</si>
  <si>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</si>
  <si>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</si>
  <si>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</si>
  <si>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</si>
  <si>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</si>
  <si>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</si>
  <si>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</si>
  <si>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</si>
  <si>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</si>
  <si>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</si>
  <si>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</si>
  <si>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</si>
  <si>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</si>
  <si>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</si>
  <si>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</si>
  <si>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</si>
  <si>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</si>
  <si>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</si>
  <si>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</si>
  <si>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</si>
  <si>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</si>
  <si>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</si>
  <si>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</si>
  <si>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</si>
  <si>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</si>
  <si>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</si>
  <si>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</si>
  <si>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</si>
  <si>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</si>
  <si>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</si>
  <si>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</si>
  <si>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</si>
  <si>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</si>
  <si>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</si>
  <si>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</si>
  <si>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</si>
  <si>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</si>
  <si>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</si>
  <si>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</si>
  <si>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</si>
  <si>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</si>
  <si>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</si>
  <si>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</si>
  <si>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</si>
  <si>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</si>
  <si>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</si>
  <si>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</si>
  <si>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</si>
  <si>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</si>
  <si>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</si>
  <si>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</si>
  <si>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</si>
  <si>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</si>
  <si>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</si>
  <si>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</si>
  <si>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</si>
  <si>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</si>
  <si>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</si>
  <si>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</si>
  <si>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</si>
  <si>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</si>
  <si>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</si>
  <si>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</si>
  <si>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</si>
  <si>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</si>
  <si>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</si>
  <si>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</si>
  <si>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</si>
  <si>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</si>
  <si>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</si>
  <si>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</si>
  <si>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</si>
  <si>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</si>
  <si>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</si>
  <si>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</si>
  <si>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</si>
  <si>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</si>
  <si>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</si>
  <si>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</si>
  <si>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</si>
  <si>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</si>
  <si>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</si>
  <si>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</si>
  <si>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</si>
  <si>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</si>
  <si>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</si>
  <si>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</si>
  <si>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</si>
  <si>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</si>
  <si>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</si>
  <si>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</si>
  <si>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</si>
  <si>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</si>
  <si>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</si>
  <si>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</si>
  <si>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</si>
  <si>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</si>
  <si>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</si>
  <si>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</si>
  <si>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</si>
  <si>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</si>
  <si>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</si>
  <si>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</si>
  <si>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</si>
  <si>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</si>
  <si>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</si>
  <si>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</si>
  <si>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</si>
  <si>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</si>
  <si>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</si>
  <si>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</si>
  <si>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</si>
  <si>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</si>
  <si>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</si>
  <si>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</si>
  <si>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</si>
  <si>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</si>
  <si>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</si>
  <si>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</si>
  <si>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</si>
  <si>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</si>
  <si>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</si>
  <si>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</si>
  <si>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</si>
  <si>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</si>
  <si>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</si>
  <si>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</si>
  <si>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</si>
  <si>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</si>
  <si>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</si>
  <si>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</si>
  <si>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</si>
  <si>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</si>
  <si>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</si>
  <si>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</si>
  <si>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</si>
  <si>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</si>
  <si>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</si>
  <si>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</si>
  <si>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</si>
  <si>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</si>
  <si>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</si>
  <si>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</si>
  <si>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</si>
  <si>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</si>
  <si>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</si>
  <si>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</si>
  <si>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</si>
  <si>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</si>
  <si>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</si>
  <si>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</si>
  <si>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</si>
  <si>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</si>
  <si>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</si>
  <si>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</si>
  <si>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</si>
  <si>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</si>
  <si>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</si>
  <si>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</si>
  <si>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</si>
  <si>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</si>
  <si>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</si>
  <si>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</si>
  <si>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</si>
  <si>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</si>
  <si>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</si>
  <si>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</si>
  <si>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</si>
  <si>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</si>
  <si>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</si>
  <si>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</si>
  <si>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</si>
  <si>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</si>
  <si>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</si>
  <si>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</si>
  <si>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</si>
  <si>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</si>
  <si>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</si>
  <si>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</si>
  <si>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</si>
  <si>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</si>
  <si>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</si>
  <si>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</si>
  <si>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</si>
  <si>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</si>
  <si>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</si>
  <si>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</si>
  <si>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</si>
  <si>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</si>
  <si>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</si>
  <si>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</si>
  <si>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</si>
  <si>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</si>
  <si>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</si>
  <si>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</si>
  <si>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</si>
  <si>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</si>
  <si>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</si>
  <si>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</si>
  <si>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</si>
  <si>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</si>
  <si>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</si>
  <si>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</si>
  <si>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</si>
  <si>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</si>
  <si>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</si>
  <si>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</si>
  <si>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</si>
  <si>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</si>
  <si>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</si>
  <si>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</si>
  <si>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</si>
  <si>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</si>
  <si>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</si>
  <si>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</si>
  <si>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</si>
  <si>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</si>
  <si>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</si>
  <si>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</si>
  <si>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</si>
  <si>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</si>
  <si>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</si>
  <si>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</si>
  <si>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</si>
  <si>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</si>
  <si>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</si>
  <si>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</si>
  <si>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</si>
  <si>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</si>
  <si>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</si>
  <si>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</si>
  <si>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</si>
  <si>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</si>
  <si>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</si>
  <si>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</si>
  <si>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</si>
  <si>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</si>
  <si>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</si>
  <si>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</si>
  <si>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</si>
  <si>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</si>
  <si>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</si>
  <si>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</si>
  <si>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</si>
  <si>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</si>
  <si>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</si>
  <si>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</si>
  <si>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</si>
  <si>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</si>
  <si>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</si>
  <si>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</si>
  <si>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</si>
  <si>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</si>
  <si>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</si>
  <si>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</si>
  <si>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</si>
  <si>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</si>
  <si>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</si>
  <si>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</si>
  <si>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</si>
  <si>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</si>
  <si>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</si>
  <si>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</si>
  <si>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</si>
  <si>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</si>
  <si>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</si>
  <si>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</si>
  <si>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</si>
  <si>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</si>
  <si>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</si>
  <si>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</si>
  <si>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</si>
  <si>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</si>
  <si>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</si>
  <si>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</si>
  <si>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</si>
  <si>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</si>
  <si>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</si>
  <si>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</si>
  <si>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</si>
  <si>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</si>
  <si>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</si>
  <si>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</si>
  <si>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</si>
  <si>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</si>
  <si>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</si>
  <si>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</si>
  <si>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</si>
  <si>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</si>
  <si>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</si>
  <si>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</si>
  <si>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</si>
  <si>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</si>
  <si>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</si>
  <si>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</si>
  <si>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</si>
  <si>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</si>
  <si>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</si>
  <si>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</si>
  <si>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</si>
  <si>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</si>
  <si>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</si>
  <si>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</si>
  <si>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</si>
  <si>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</si>
  <si>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</si>
  <si>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</si>
  <si>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</si>
  <si>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</si>
  <si>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</si>
  <si>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</si>
  <si>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</si>
  <si>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</si>
  <si>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</si>
  <si>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</si>
  <si>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</si>
  <si>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</si>
  <si>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</si>
  <si>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</si>
  <si>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</si>
  <si>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</si>
  <si>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</si>
  <si>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</si>
  <si>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</si>
  <si>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</si>
  <si>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</si>
  <si>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</si>
  <si>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</si>
  <si>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</si>
  <si>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</si>
  <si>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</si>
  <si>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</si>
  <si>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</si>
  <si>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</si>
  <si>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</si>
  <si>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</si>
  <si>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</si>
  <si>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</si>
  <si>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</si>
  <si>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</si>
  <si>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</si>
  <si>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</si>
  <si>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</si>
  <si>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</si>
  <si>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</si>
  <si>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</si>
  <si>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</si>
  <si>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</si>
  <si>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</si>
  <si>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</si>
  <si>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</si>
  <si>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</si>
  <si>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</si>
  <si>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</si>
  <si>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</si>
  <si>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</si>
  <si>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</si>
  <si>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</si>
  <si>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</si>
  <si>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</si>
  <si>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</si>
  <si>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</si>
  <si>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</si>
  <si>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</si>
  <si>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</si>
  <si>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</si>
  <si>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</si>
  <si>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</si>
  <si>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</si>
  <si>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</si>
  <si>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</si>
  <si>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</si>
  <si>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</si>
  <si>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</si>
  <si>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</si>
  <si>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</si>
  <si>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</si>
  <si>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</si>
  <si>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</si>
  <si>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</si>
  <si>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</si>
  <si>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</si>
  <si>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</si>
  <si>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</si>
  <si>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</si>
  <si>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</si>
  <si>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</si>
  <si>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</si>
  <si>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</si>
  <si>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</si>
  <si>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</si>
  <si>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</si>
  <si>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</si>
  <si>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</si>
  <si>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</si>
  <si>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</si>
  <si>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</si>
  <si>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</si>
  <si>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</si>
  <si>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</si>
  <si>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</si>
  <si>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</si>
  <si>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</si>
  <si>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</si>
  <si>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</si>
  <si>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</si>
  <si>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</si>
  <si>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</si>
  <si>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</si>
  <si>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</si>
  <si>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</si>
  <si>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</si>
  <si>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</si>
  <si>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</si>
  <si>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</si>
  <si>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</si>
  <si>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</si>
  <si>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</si>
  <si>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</si>
  <si>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</si>
  <si>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</si>
  <si>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</si>
  <si>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</si>
  <si>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</si>
  <si>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</si>
  <si>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</si>
  <si>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</si>
  <si>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</si>
  <si>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</si>
  <si>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</si>
  <si>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</si>
  <si>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</si>
  <si>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</si>
  <si>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</si>
  <si>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</si>
  <si>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</si>
  <si>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</si>
  <si>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</si>
  <si>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</si>
  <si>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</si>
  <si>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</si>
  <si>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</si>
  <si>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</si>
  <si>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</si>
  <si>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</si>
  <si>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</si>
  <si>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</si>
  <si>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</si>
  <si>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</si>
  <si>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</si>
  <si>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</si>
  <si>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</si>
  <si>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</si>
  <si>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</si>
  <si>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</si>
  <si>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</si>
  <si>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</si>
  <si>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</si>
  <si>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</si>
  <si>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</si>
  <si>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</si>
  <si>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</si>
  <si>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</si>
  <si>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</si>
  <si>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</si>
  <si>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</si>
  <si>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</si>
  <si>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</si>
  <si>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</si>
  <si>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</si>
  <si>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</si>
  <si>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</si>
  <si>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</si>
  <si>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</si>
  <si>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</si>
  <si>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</si>
  <si>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</si>
  <si>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</si>
  <si>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</si>
  <si>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</si>
  <si>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</si>
  <si>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</si>
  <si>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</si>
  <si>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</si>
  <si>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</si>
  <si>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</si>
  <si>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</si>
  <si>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</si>
  <si>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</si>
  <si>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</si>
  <si>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</si>
  <si>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</si>
  <si>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</si>
  <si>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</si>
  <si>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</si>
  <si>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</si>
  <si>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</si>
  <si>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</si>
  <si>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</si>
  <si>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</si>
  <si>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</si>
  <si>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</si>
  <si>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</si>
  <si>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</si>
  <si>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</si>
  <si>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</si>
  <si>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</si>
  <si>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</si>
  <si>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</si>
  <si>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</si>
  <si>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</si>
  <si>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</si>
  <si>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</si>
  <si>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</si>
  <si>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</si>
  <si>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</si>
  <si>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</si>
  <si>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</si>
  <si>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</si>
  <si>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</si>
  <si>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</si>
  <si>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</si>
  <si>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</si>
  <si>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</si>
  <si>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</si>
  <si>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</si>
  <si>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</si>
  <si>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</si>
  <si>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</si>
  <si>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</si>
  <si>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</si>
  <si>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</si>
  <si>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</si>
  <si>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</si>
  <si>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</si>
  <si>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</si>
  <si>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</si>
  <si>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</si>
  <si>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</si>
  <si>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</si>
  <si>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</si>
  <si>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</si>
  <si>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</si>
  <si>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</si>
  <si>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</si>
  <si>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</si>
  <si>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</si>
  <si>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</si>
  <si>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</si>
  <si>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</si>
  <si>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</si>
  <si>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</si>
  <si>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</si>
  <si>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</si>
  <si>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</si>
  <si>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</si>
  <si>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</si>
  <si>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</si>
  <si>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</si>
  <si>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</si>
  <si>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</si>
  <si>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</si>
  <si>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</si>
  <si>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</si>
  <si>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</si>
  <si>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</si>
  <si>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</si>
  <si>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</si>
  <si>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</si>
  <si>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</si>
  <si>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</si>
  <si>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</si>
  <si>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</si>
  <si>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</si>
  <si>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</si>
  <si>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</si>
  <si>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</si>
  <si>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</si>
  <si>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</si>
  <si>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</si>
  <si>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</si>
  <si>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</si>
  <si>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</si>
  <si>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</si>
  <si>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</si>
  <si>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</si>
  <si>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</si>
  <si>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</si>
  <si>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</si>
  <si>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</si>
  <si>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</si>
  <si>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</si>
  <si>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</si>
  <si>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</si>
  <si>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</si>
  <si>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</si>
  <si>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</si>
  <si>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</si>
  <si>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</si>
  <si>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</si>
  <si>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</si>
  <si>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</si>
  <si>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</si>
  <si>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</si>
  <si>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</si>
  <si>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</si>
  <si>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</si>
  <si>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</si>
  <si>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</si>
  <si>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</si>
  <si>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</si>
  <si>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</si>
  <si>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</si>
  <si>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</si>
  <si>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</si>
  <si>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</si>
  <si>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</si>
  <si>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</si>
  <si>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</si>
  <si>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</si>
  <si>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</si>
  <si>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</si>
  <si>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</si>
  <si>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</si>
  <si>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</si>
  <si>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</si>
  <si>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</si>
  <si>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</si>
  <si>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</si>
  <si>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</si>
  <si>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</si>
  <si>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</si>
  <si>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</si>
  <si>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</si>
  <si>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</si>
  <si>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</si>
  <si>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</si>
  <si>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</si>
  <si>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</si>
  <si>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</si>
  <si>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</si>
  <si>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</si>
  <si>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</si>
  <si>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</si>
  <si>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</si>
  <si>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</si>
  <si>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</si>
  <si>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</si>
  <si>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</si>
  <si>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</si>
  <si>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</si>
  <si>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</si>
  <si>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</si>
  <si>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</si>
  <si>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</si>
  <si>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</si>
  <si>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</si>
  <si>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</si>
  <si>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</si>
  <si>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</si>
  <si>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</si>
  <si>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</si>
  <si>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</si>
  <si>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</si>
  <si>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</si>
  <si>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</si>
  <si>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</si>
  <si>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</si>
  <si>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</si>
  <si>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</si>
  <si>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</si>
  <si>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</si>
  <si>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</si>
  <si>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</si>
  <si>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</si>
  <si>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</si>
  <si>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</si>
  <si>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</si>
  <si>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</si>
  <si>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</si>
  <si>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</si>
  <si>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</si>
  <si>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</si>
  <si>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</si>
  <si>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</si>
  <si>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</si>
  <si>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</si>
  <si>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</si>
  <si>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</si>
  <si>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</si>
  <si>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</si>
  <si>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</si>
  <si>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</si>
  <si>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</si>
  <si>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</si>
  <si>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</si>
  <si>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</si>
  <si>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</si>
  <si>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</si>
  <si>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</si>
  <si>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</si>
  <si>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</si>
  <si>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</si>
  <si>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</si>
  <si>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</si>
  <si>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</si>
  <si>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</si>
  <si>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</si>
  <si>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</si>
  <si>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</si>
  <si>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</si>
  <si>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</si>
  <si>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</si>
  <si>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</si>
  <si>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</si>
  <si>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</si>
  <si>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</si>
  <si>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</si>
  <si>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</si>
  <si>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</si>
  <si>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</si>
  <si>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</si>
  <si>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</si>
  <si>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</si>
  <si>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</si>
  <si>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</si>
  <si>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</si>
  <si>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</si>
  <si>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</si>
  <si>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</si>
  <si>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</si>
  <si>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</si>
  <si>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</si>
  <si>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</si>
  <si>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</si>
  <si>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</si>
  <si>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</si>
  <si>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</si>
  <si>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</si>
  <si>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</si>
  <si>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</si>
  <si>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</si>
  <si>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</si>
  <si>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</si>
  <si>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</si>
  <si>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</si>
  <si>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</si>
  <si>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</si>
  <si>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</si>
  <si>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</si>
  <si>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</si>
  <si>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</si>
  <si>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</si>
  <si>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</si>
  <si>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</si>
  <si>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</si>
  <si>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</si>
  <si>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</si>
  <si>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</si>
  <si>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</si>
  <si>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</si>
  <si>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</si>
  <si>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</si>
  <si>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</si>
  <si>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</si>
  <si>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</si>
  <si>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</si>
  <si>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</si>
  <si>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</si>
  <si>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</si>
  <si>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</si>
  <si>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</si>
  <si>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</si>
  <si>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</si>
  <si>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</si>
  <si>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</si>
  <si>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</si>
  <si>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</si>
  <si>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</si>
  <si>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</si>
  <si>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</si>
  <si>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</si>
  <si>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</si>
  <si>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</si>
  <si>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</si>
  <si>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</si>
  <si>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</si>
  <si>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</si>
  <si>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</si>
  <si>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</si>
  <si>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</si>
  <si>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</si>
  <si>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</si>
  <si>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</si>
  <si>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</si>
  <si>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</si>
  <si>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</si>
  <si>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</si>
  <si>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</si>
  <si>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</si>
  <si>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</si>
  <si>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</si>
  <si>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</si>
  <si>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</si>
  <si>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</si>
  <si>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</si>
  <si>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</si>
  <si>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</si>
  <si>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</si>
  <si>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</si>
  <si>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</si>
  <si>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</si>
  <si>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</si>
  <si>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</si>
  <si>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</si>
  <si>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</si>
  <si>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</si>
  <si>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</si>
  <si>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</si>
  <si>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</si>
  <si>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</si>
  <si>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</si>
  <si>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</si>
  <si>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</si>
  <si>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</si>
  <si>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</si>
  <si>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</si>
  <si>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</si>
  <si>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</si>
  <si>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</si>
  <si>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</si>
  <si>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</si>
  <si>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</si>
  <si>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</si>
  <si>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</si>
  <si>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</si>
  <si>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</si>
  <si>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</si>
  <si>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</si>
  <si>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</si>
  <si>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</si>
  <si>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</si>
  <si>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</si>
  <si>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</si>
  <si>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</si>
  <si>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</si>
  <si>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</si>
  <si>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</si>
  <si>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</si>
  <si>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</si>
  <si>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</si>
  <si>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</si>
  <si>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</si>
  <si>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</si>
  <si>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</si>
  <si>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</si>
  <si>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</si>
  <si>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</si>
  <si>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</si>
  <si>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</si>
  <si>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</si>
  <si>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</si>
  <si>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</si>
  <si>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</si>
  <si>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</si>
  <si>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</si>
  <si>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</si>
  <si>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</si>
  <si>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</si>
  <si>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</si>
  <si>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</si>
  <si>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</si>
  <si>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</si>
  <si>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</si>
  <si>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</si>
  <si>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</si>
  <si>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</si>
  <si>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</si>
  <si>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</si>
  <si>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</si>
  <si>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</si>
  <si>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</si>
  <si>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</si>
  <si>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</si>
  <si>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</si>
  <si>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</si>
  <si>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</si>
  <si>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</si>
  <si>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</si>
  <si>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</si>
  <si>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</si>
  <si>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</si>
  <si>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</si>
  <si>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</si>
  <si>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</si>
  <si>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</si>
  <si>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</si>
  <si>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</si>
  <si>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</si>
  <si>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</si>
  <si>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</si>
  <si>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</si>
  <si>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</si>
  <si>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</si>
  <si>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</si>
  <si>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</si>
  <si>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</si>
  <si>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</si>
  <si>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</si>
  <si>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</si>
  <si>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</si>
  <si>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</si>
  <si>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</si>
  <si>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</si>
  <si>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</si>
  <si>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</si>
  <si>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</si>
  <si>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</si>
  <si>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</si>
  <si>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</si>
  <si>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</si>
  <si>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</si>
  <si>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</si>
  <si>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</si>
  <si>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</si>
  <si>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</si>
  <si>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</si>
  <si>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</si>
  <si>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</si>
  <si>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</si>
  <si>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</si>
  <si>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</si>
  <si>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</si>
  <si>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</si>
  <si>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</si>
  <si>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</si>
  <si>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</si>
  <si>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</si>
  <si>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</si>
  <si>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</si>
  <si>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</si>
  <si>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</si>
  <si>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</si>
  <si>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</si>
  <si>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</si>
  <si>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</si>
  <si>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</si>
  <si>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</si>
  <si>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</si>
  <si>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</si>
  <si>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</si>
  <si>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</si>
  <si>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</si>
  <si>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</si>
  <si>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</si>
  <si>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</si>
  <si>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</si>
  <si>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</si>
  <si>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</si>
  <si>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</si>
  <si>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</si>
  <si>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</si>
  <si>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</si>
  <si>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</si>
  <si>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</si>
  <si>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</si>
  <si>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</si>
  <si>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</si>
  <si>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</si>
  <si>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</si>
  <si>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</si>
  <si>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</si>
  <si>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</si>
  <si>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</si>
  <si>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</si>
  <si>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</si>
  <si>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</si>
  <si>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</si>
  <si>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</si>
  <si>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</si>
  <si>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</si>
  <si>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</si>
  <si>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</si>
  <si>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</si>
  <si>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</si>
  <si>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</si>
  <si>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</si>
  <si>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</si>
  <si>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</si>
  <si>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</si>
  <si>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</si>
  <si>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</si>
  <si>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</si>
  <si>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</si>
  <si>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</si>
  <si>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</si>
  <si>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</si>
  <si>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</si>
  <si>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</si>
  <si>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</si>
  <si>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</si>
  <si>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</si>
  <si>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</si>
  <si>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</si>
  <si>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</si>
  <si>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</si>
  <si>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</si>
  <si>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</si>
  <si>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</si>
  <si>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</si>
  <si>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</si>
  <si>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</si>
  <si>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</si>
  <si>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</si>
  <si>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</si>
  <si>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</si>
  <si>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</si>
  <si>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</si>
  <si>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</si>
  <si>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</si>
  <si>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</si>
  <si>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</si>
  <si>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</si>
  <si>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</si>
  <si>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</si>
  <si>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</si>
  <si>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</si>
  <si>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</si>
  <si>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</si>
  <si>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</si>
  <si>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</si>
  <si>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</si>
  <si>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</si>
  <si>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</si>
  <si>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</si>
  <si>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</si>
  <si>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</si>
  <si>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</si>
  <si>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</si>
  <si>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</si>
  <si>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</si>
  <si>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</si>
  <si>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</si>
  <si>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</si>
  <si>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</si>
  <si>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</si>
  <si>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</si>
  <si>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</si>
  <si>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</si>
  <si>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</si>
  <si>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</si>
  <si>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</si>
  <si>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</si>
  <si>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</si>
  <si>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</si>
  <si>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</si>
  <si>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</si>
  <si>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</si>
  <si>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</si>
  <si>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</si>
  <si>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</si>
  <si>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</si>
  <si>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</si>
  <si>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</si>
  <si>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</si>
  <si>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</si>
  <si>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</si>
  <si>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</si>
  <si>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</si>
  <si>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</si>
  <si>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</si>
  <si>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</si>
  <si>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</si>
  <si>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</si>
  <si>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</si>
  <si>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</si>
  <si>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</si>
  <si>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</si>
  <si>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</si>
  <si>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</si>
  <si>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</si>
  <si>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</si>
  <si>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</si>
  <si>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</si>
  <si>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</si>
  <si>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</si>
  <si>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</si>
  <si>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</si>
  <si>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</si>
  <si>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</si>
  <si>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</si>
  <si>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</si>
  <si>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</si>
  <si>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</si>
  <si>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</si>
  <si>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</si>
  <si>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</si>
  <si>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</si>
  <si>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</si>
  <si>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</si>
  <si>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</si>
  <si>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</si>
  <si>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</si>
  <si>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</si>
  <si>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</si>
  <si>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</si>
  <si>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</si>
  <si>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</si>
  <si>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</si>
  <si>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</si>
  <si>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</si>
  <si>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</si>
  <si>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</si>
  <si>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</si>
  <si>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</si>
  <si>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</si>
  <si>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</si>
  <si>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</si>
  <si>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</si>
  <si>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</si>
  <si>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</si>
  <si>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</si>
  <si>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</si>
  <si>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</si>
  <si>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</si>
  <si>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</si>
  <si>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</si>
  <si>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</si>
  <si>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</si>
  <si>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</si>
  <si>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</si>
  <si>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</si>
  <si>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</si>
  <si>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</si>
  <si>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</si>
  <si>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</si>
  <si>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</si>
  <si>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</si>
  <si>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</si>
  <si>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</si>
  <si>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</si>
  <si>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</si>
  <si>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</si>
  <si>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</si>
  <si>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</si>
  <si>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</si>
  <si>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</si>
  <si>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</si>
  <si>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</si>
  <si>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</si>
  <si>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</si>
  <si>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</si>
  <si>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</si>
  <si>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</si>
  <si>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</si>
  <si>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</si>
  <si>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</si>
  <si>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</si>
  <si>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</si>
  <si>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</si>
  <si>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</si>
  <si>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</si>
  <si>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</si>
  <si>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</si>
  <si>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</si>
  <si>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</si>
  <si>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</si>
  <si>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</si>
  <si>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</si>
  <si>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</si>
  <si>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</si>
  <si>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</si>
  <si>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</si>
  <si>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</si>
  <si>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</si>
  <si>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</si>
  <si>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</si>
  <si>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</si>
  <si>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</si>
  <si>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</si>
  <si>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</si>
  <si>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</si>
  <si>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</si>
  <si>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</si>
  <si>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</si>
  <si>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</si>
  <si>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</si>
  <si>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</si>
  <si>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</si>
  <si>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</si>
  <si>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</si>
  <si>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</si>
  <si>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</si>
  <si>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</si>
  <si>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</si>
  <si>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</si>
  <si>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</si>
  <si>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</si>
  <si>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</si>
  <si>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</si>
  <si>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</si>
  <si>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</si>
  <si>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</si>
  <si>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</si>
  <si>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</si>
  <si>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</si>
  <si>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</si>
  <si>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</si>
  <si>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</si>
  <si>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</si>
  <si>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</si>
  <si>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</si>
  <si>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</si>
  <si>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</si>
  <si>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</si>
  <si>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</si>
  <si>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</si>
  <si>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</si>
  <si>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</si>
  <si>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</si>
  <si>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</si>
  <si>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</si>
  <si>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</si>
  <si>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</si>
  <si>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</si>
  <si>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</si>
  <si>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</si>
  <si>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</si>
  <si>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</si>
  <si>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</si>
  <si>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</si>
  <si>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</si>
  <si>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</si>
  <si>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</si>
  <si>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</si>
  <si>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</si>
  <si>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</si>
  <si>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</si>
  <si>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</si>
  <si>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</si>
  <si>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</si>
  <si>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</si>
  <si>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</si>
  <si>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</si>
  <si>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</si>
  <si>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</si>
  <si>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</si>
  <si>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</si>
  <si>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</si>
  <si>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</si>
  <si>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</si>
  <si>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</si>
  <si>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</si>
  <si>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</si>
  <si>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</si>
  <si>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</si>
  <si>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</si>
  <si>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</si>
  <si>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</si>
  <si>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</si>
  <si>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</si>
  <si>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</si>
  <si>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</si>
  <si>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</si>
  <si>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</si>
  <si>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</si>
  <si>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</si>
  <si>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</si>
  <si>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</si>
  <si>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</si>
  <si>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</si>
  <si>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</si>
  <si>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</si>
  <si>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</si>
  <si>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</si>
  <si>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</si>
  <si>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</si>
  <si>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</si>
  <si>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</si>
  <si>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</si>
  <si>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</si>
  <si>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</si>
  <si>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</si>
  <si>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</si>
  <si>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</si>
  <si>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</si>
  <si>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</si>
  <si>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</si>
  <si>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</si>
  <si>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</si>
  <si>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</si>
  <si>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</si>
  <si>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</si>
  <si>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</si>
  <si>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</si>
  <si>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</si>
  <si>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</si>
  <si>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</si>
  <si>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</si>
  <si>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</si>
  <si>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</si>
  <si>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</si>
  <si>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</si>
  <si>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</si>
  <si>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</si>
  <si>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</si>
  <si>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</si>
  <si>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</si>
  <si>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</si>
  <si>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</si>
  <si>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</si>
  <si>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</si>
  <si>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</si>
  <si>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</si>
  <si>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</si>
  <si>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</si>
  <si>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</si>
  <si>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</si>
  <si>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</si>
  <si>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</si>
  <si>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</si>
  <si>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</si>
  <si>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</si>
  <si>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</si>
  <si>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</si>
  <si>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</si>
  <si>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</si>
  <si>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</si>
  <si>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</si>
  <si>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</si>
  <si>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</si>
  <si>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</si>
  <si>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</si>
  <si>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</si>
  <si>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</si>
  <si>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</si>
  <si>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</si>
  <si>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</si>
  <si>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</si>
  <si>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</si>
  <si>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</si>
  <si>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</si>
  <si>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</si>
  <si>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</si>
  <si>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</si>
  <si>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</si>
  <si>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</si>
  <si>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</si>
  <si>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</si>
  <si>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</si>
  <si>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</si>
  <si>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</si>
  <si>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</si>
  <si>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</si>
  <si>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</si>
  <si>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</si>
  <si>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</si>
  <si>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</si>
  <si>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</si>
  <si>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</si>
  <si>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</si>
  <si>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</si>
  <si>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</si>
  <si>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</si>
  <si>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</si>
  <si>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</si>
  <si>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</si>
  <si>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</si>
  <si>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</si>
  <si>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</si>
  <si>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</si>
  <si>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</si>
  <si>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</si>
  <si>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</si>
  <si>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</si>
  <si>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</si>
  <si>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</si>
  <si>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</si>
  <si>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</si>
  <si>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</si>
  <si>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</si>
  <si>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</si>
  <si>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</si>
  <si>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</si>
  <si>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</si>
  <si>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</si>
  <si>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</si>
  <si>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</si>
  <si>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</si>
  <si>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</si>
  <si>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</si>
  <si>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</si>
  <si>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</si>
  <si>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</si>
  <si>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</si>
  <si>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</si>
  <si>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</si>
  <si>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</si>
  <si>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</si>
  <si>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</si>
  <si>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</si>
  <si>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</si>
  <si>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</si>
  <si>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</si>
  <si>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</si>
  <si>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</si>
  <si>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</si>
  <si>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</si>
  <si>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</si>
  <si>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</si>
  <si>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</si>
  <si>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</si>
  <si>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</si>
  <si>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</si>
  <si>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</si>
  <si>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</si>
  <si>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</si>
  <si>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</si>
  <si>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</si>
  <si>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</si>
  <si>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</si>
  <si>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</si>
  <si>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</si>
  <si>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</si>
  <si>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</si>
  <si>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</si>
  <si>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</si>
  <si>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</si>
  <si>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</si>
  <si>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</si>
  <si>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</si>
  <si>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</si>
  <si>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</si>
  <si>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</si>
  <si>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</si>
  <si>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</si>
  <si>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</si>
  <si>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</si>
  <si>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</si>
  <si>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</si>
  <si>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</si>
  <si>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</si>
  <si>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</si>
  <si>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</si>
  <si>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</si>
  <si>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</si>
  <si>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</si>
  <si>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</si>
  <si>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</si>
  <si>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</si>
  <si>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</si>
  <si>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</si>
  <si>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</si>
  <si>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</si>
  <si>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</si>
  <si>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</si>
  <si>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</si>
  <si>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</si>
  <si>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</si>
  <si>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</si>
  <si>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</si>
  <si>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</si>
  <si>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</si>
  <si>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</si>
  <si>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</si>
  <si>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</si>
  <si>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</si>
  <si>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</si>
  <si>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</si>
  <si>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</si>
  <si>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</si>
  <si>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</si>
  <si>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</si>
  <si>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</si>
  <si>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</si>
  <si>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</si>
  <si>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</si>
  <si>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</si>
  <si>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</si>
  <si>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</si>
  <si>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</si>
  <si>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</si>
  <si>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</si>
  <si>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</si>
  <si>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</si>
  <si>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</si>
  <si>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</si>
  <si>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</si>
  <si>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</si>
  <si>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</si>
  <si>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</si>
  <si>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</si>
  <si>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</si>
  <si>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</si>
  <si>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</si>
  <si>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</si>
  <si>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</si>
  <si>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</si>
  <si>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</si>
  <si>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</si>
  <si>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</si>
  <si>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</si>
  <si>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</si>
  <si>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</si>
  <si>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</si>
  <si>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</si>
  <si>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</si>
  <si>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</si>
  <si>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</si>
  <si>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</si>
  <si>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</si>
  <si>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</si>
  <si>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</si>
  <si>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</si>
  <si>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</si>
  <si>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</si>
  <si>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</si>
  <si>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</si>
  <si>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</si>
  <si>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</si>
  <si>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</si>
  <si>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</si>
  <si>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</si>
  <si>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</si>
  <si>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</si>
  <si>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</si>
  <si>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</si>
  <si>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</si>
  <si>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</si>
  <si>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</si>
  <si>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</si>
  <si>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</si>
  <si>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</si>
  <si>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</si>
  <si>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</si>
  <si>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</si>
  <si>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</si>
  <si>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</si>
  <si>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</si>
  <si>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</si>
  <si>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</si>
  <si>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</si>
  <si>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</si>
  <si>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</si>
  <si>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</si>
  <si>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</si>
  <si>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</si>
  <si>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</si>
  <si>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</si>
  <si>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</si>
  <si>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</si>
  <si>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</si>
  <si>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</si>
  <si>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</si>
  <si>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</si>
  <si>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</si>
  <si>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</si>
  <si>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</si>
  <si>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</si>
  <si>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</si>
  <si>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</si>
  <si>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</si>
  <si>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</si>
  <si>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</si>
  <si>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</si>
  <si>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</si>
  <si>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</si>
  <si>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</si>
  <si>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</si>
  <si>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</si>
  <si>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</si>
  <si>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</si>
  <si>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</si>
  <si>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</si>
  <si>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</si>
  <si>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</si>
  <si>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</si>
  <si>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</si>
  <si>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</si>
  <si>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</si>
  <si>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</si>
  <si>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</si>
  <si>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</si>
  <si>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</si>
  <si>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</si>
  <si>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</si>
  <si>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</si>
  <si>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</si>
  <si>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</si>
  <si>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</si>
  <si>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</si>
  <si>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</si>
  <si>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</si>
  <si>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</si>
  <si>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</si>
  <si>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</si>
  <si>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</si>
  <si>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</si>
  <si>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</si>
  <si>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</si>
  <si>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</si>
  <si>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</si>
  <si>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</si>
  <si>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</si>
  <si>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</si>
  <si>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</si>
  <si>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</si>
  <si>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</si>
  <si>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</si>
  <si>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</si>
  <si>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</si>
  <si>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</si>
  <si>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</si>
  <si>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</si>
  <si>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</si>
  <si>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</si>
  <si>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</si>
  <si>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</si>
  <si>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</si>
  <si>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</si>
  <si>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</si>
  <si>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</si>
  <si>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</si>
  <si>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</si>
  <si>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</si>
  <si>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</si>
  <si>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</si>
  <si>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</si>
  <si>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</si>
  <si>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</si>
  <si>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</si>
  <si>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</si>
  <si>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</si>
  <si>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</si>
  <si>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</si>
  <si>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</si>
  <si>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</si>
  <si>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</si>
  <si>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</si>
  <si>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</si>
  <si>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</si>
  <si>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</si>
  <si>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</si>
  <si>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</si>
  <si>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</si>
  <si>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</si>
  <si>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</si>
  <si>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</si>
  <si>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</si>
  <si>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</si>
  <si>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</si>
  <si>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</si>
  <si>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</si>
  <si>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</si>
  <si>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</si>
  <si>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</si>
  <si>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</si>
  <si>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</si>
  <si>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</si>
  <si>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</si>
  <si>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</si>
  <si>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</si>
  <si>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</si>
  <si>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</si>
  <si>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</si>
  <si>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</si>
  <si>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</si>
  <si>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</si>
  <si>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</si>
  <si>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</si>
  <si>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</si>
  <si>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</si>
  <si>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</si>
  <si>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</si>
  <si>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</si>
  <si>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</si>
  <si>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</si>
  <si>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</si>
  <si>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</si>
  <si>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</si>
  <si>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</si>
  <si>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</si>
  <si>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</si>
  <si>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</si>
  <si>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</si>
  <si>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</si>
  <si>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</si>
  <si>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</si>
  <si>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</si>
  <si>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</si>
  <si>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</si>
  <si>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</si>
  <si>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</si>
  <si>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</si>
  <si>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</si>
  <si>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</si>
  <si>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</si>
  <si>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</si>
  <si>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</si>
  <si>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</si>
  <si>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</si>
  <si>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</si>
  <si>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</si>
  <si>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</si>
  <si>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</si>
  <si>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</si>
  <si>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</si>
  <si>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</si>
  <si>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</si>
  <si>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</si>
  <si>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</si>
  <si>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</si>
  <si>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</si>
  <si>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</si>
  <si>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</si>
  <si>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</si>
  <si>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</si>
  <si>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</si>
  <si>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</si>
  <si>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</si>
  <si>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</si>
  <si>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</si>
  <si>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</si>
  <si>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</si>
  <si>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</si>
  <si>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</si>
  <si>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</si>
  <si>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</si>
  <si>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</si>
  <si>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</si>
  <si>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</si>
  <si>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</si>
  <si>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</si>
  <si>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</si>
  <si>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</si>
  <si>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</si>
  <si>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</si>
  <si>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</si>
  <si>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</si>
  <si>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</si>
  <si>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</si>
  <si>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</si>
  <si>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</si>
  <si>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</si>
  <si>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</si>
  <si>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</si>
  <si>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</si>
  <si>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</si>
  <si>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</si>
  <si>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</si>
  <si>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</si>
  <si>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</si>
  <si>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</si>
  <si>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</si>
  <si>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</si>
  <si>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</si>
  <si>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</si>
  <si>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</si>
  <si>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</si>
  <si>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</si>
  <si>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</si>
  <si>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</si>
  <si>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</si>
  <si>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</si>
  <si>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</si>
  <si>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</si>
  <si>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</si>
  <si>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</si>
  <si>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</si>
  <si>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</si>
  <si>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</si>
  <si>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</si>
  <si>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</si>
  <si>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</si>
  <si>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</si>
  <si>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</si>
  <si>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</si>
  <si>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</si>
  <si>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</si>
  <si>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</si>
  <si>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</si>
  <si>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</si>
  <si>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</si>
  <si>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</si>
  <si>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</si>
  <si>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</si>
  <si>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</si>
  <si>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</si>
  <si>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</si>
  <si>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</si>
  <si>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</si>
  <si>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</si>
  <si>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</si>
  <si>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</si>
  <si>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</si>
  <si>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</si>
  <si>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</si>
  <si>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</si>
  <si>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</si>
  <si>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</si>
  <si>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</si>
  <si>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</si>
  <si>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</si>
  <si>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</si>
  <si>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</si>
  <si>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</si>
  <si>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</si>
  <si>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</si>
  <si>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</si>
  <si>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</si>
  <si>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</si>
  <si>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</si>
  <si>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</si>
  <si>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</si>
  <si>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</si>
  <si>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</si>
  <si>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</si>
  <si>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</si>
  <si>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</si>
  <si>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</si>
  <si>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</si>
  <si>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</si>
  <si>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</si>
  <si>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</si>
  <si>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</si>
  <si>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</si>
  <si>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</si>
  <si>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</si>
  <si>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</si>
  <si>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</si>
  <si>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</si>
  <si>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</si>
  <si>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</si>
  <si>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</si>
  <si>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</si>
  <si>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</si>
  <si>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</si>
  <si>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</si>
  <si>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</si>
  <si>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</si>
  <si>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</si>
  <si>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</si>
  <si>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</si>
  <si>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</si>
  <si>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</si>
  <si>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</si>
  <si>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</si>
  <si>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</si>
  <si>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</si>
  <si>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</si>
  <si>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</si>
  <si>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</si>
  <si>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</si>
  <si>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</si>
  <si>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</si>
  <si>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</si>
  <si>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</si>
  <si>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</si>
  <si>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</si>
  <si>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</si>
  <si>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</si>
  <si>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</si>
  <si>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</si>
  <si>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</si>
  <si>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</si>
  <si>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</si>
  <si>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</si>
  <si>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</si>
  <si>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</si>
  <si>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</si>
  <si>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</si>
  <si>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</si>
  <si>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</si>
  <si>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</si>
  <si>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</si>
  <si>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</si>
  <si>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</si>
  <si>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</si>
  <si>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</si>
  <si>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</si>
  <si>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</si>
  <si>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</si>
  <si>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</si>
  <si>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</si>
  <si>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</si>
  <si>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</si>
  <si>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</si>
  <si>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</si>
  <si>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</si>
  <si>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</si>
  <si>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</si>
  <si>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</si>
  <si>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</si>
  <si>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</si>
  <si>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</si>
  <si>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</si>
  <si>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</si>
  <si>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</si>
  <si>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</si>
  <si>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</si>
  <si>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</si>
  <si>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</si>
  <si>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</si>
  <si>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</si>
  <si>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</si>
  <si>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</si>
  <si>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</si>
  <si>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</si>
  <si>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</si>
  <si>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</si>
  <si>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</si>
  <si>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</si>
  <si>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</si>
  <si>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</si>
  <si>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</si>
  <si>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</si>
  <si>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</si>
  <si>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</si>
  <si>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</si>
  <si>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</si>
  <si>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</si>
  <si>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</si>
  <si>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</si>
  <si>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</si>
  <si>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</si>
  <si>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</si>
  <si>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</si>
  <si>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</si>
  <si>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</si>
  <si>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</si>
  <si>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</si>
  <si>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</si>
  <si>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</si>
  <si>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</si>
  <si>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</si>
  <si>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</si>
  <si>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</si>
  <si>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</si>
  <si>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</si>
  <si>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</si>
  <si>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</si>
  <si>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</si>
  <si>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</si>
  <si>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</si>
  <si>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</si>
  <si>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</si>
  <si>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</si>
  <si>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</si>
  <si>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</si>
  <si>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</si>
  <si>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</si>
  <si>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</si>
  <si>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</si>
  <si>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</si>
  <si>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</si>
  <si>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</si>
  <si>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</si>
  <si>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</si>
  <si>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</si>
  <si>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</si>
  <si>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</si>
  <si>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</si>
  <si>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</si>
  <si>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</si>
  <si>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</si>
  <si>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</si>
  <si>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</si>
  <si>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</si>
  <si>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</si>
  <si>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</si>
  <si>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</si>
  <si>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</si>
  <si>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</si>
  <si>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</si>
  <si>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</si>
  <si>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</si>
  <si>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</si>
  <si>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</si>
  <si>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</si>
  <si>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</si>
  <si>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</si>
  <si>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</si>
  <si>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</si>
  <si>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</si>
  <si>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</si>
  <si>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</si>
  <si>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</si>
  <si>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</si>
  <si>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</si>
  <si>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</si>
  <si>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</si>
  <si>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</si>
  <si>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</si>
  <si>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</si>
  <si>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</si>
  <si>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</si>
  <si>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</si>
  <si>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</si>
  <si>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</si>
  <si>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</si>
  <si>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</si>
  <si>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</si>
  <si>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</si>
  <si>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</si>
  <si>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</si>
  <si>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</si>
  <si>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</si>
  <si>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</si>
  <si>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</si>
  <si>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</si>
  <si>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</si>
  <si>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</si>
  <si>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</si>
  <si>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</si>
  <si>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</si>
  <si>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</si>
  <si>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</si>
  <si>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</si>
  <si>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</si>
  <si>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</si>
  <si>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</si>
  <si>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</si>
  <si>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</si>
  <si>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</si>
  <si>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</si>
  <si>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</si>
  <si>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</si>
  <si>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</si>
  <si>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</si>
  <si>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</si>
  <si>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</si>
  <si>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</si>
  <si>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</si>
  <si>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</si>
  <si>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</si>
  <si>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</si>
  <si>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</si>
  <si>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</si>
  <si>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</si>
  <si>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</si>
  <si>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</si>
  <si>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</si>
  <si>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</si>
  <si>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</si>
  <si>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</si>
  <si>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</si>
  <si>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</si>
  <si>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</si>
  <si>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</si>
  <si>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</si>
  <si>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</si>
  <si>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</si>
  <si>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</si>
  <si>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</si>
  <si>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</si>
  <si>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</si>
  <si>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</si>
  <si>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</si>
  <si>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</si>
  <si>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</si>
  <si>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</si>
  <si>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</si>
  <si>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</si>
  <si>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</si>
  <si>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</si>
  <si>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</si>
  <si>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</si>
  <si>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</si>
  <si>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</si>
  <si>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</si>
  <si>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</si>
  <si>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</si>
  <si>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</si>
  <si>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</si>
  <si>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</si>
  <si>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</si>
  <si>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</si>
  <si>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</si>
  <si>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</si>
  <si>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</si>
  <si>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</si>
  <si>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</si>
  <si>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</si>
  <si>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</si>
  <si>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</si>
  <si>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</si>
  <si>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</si>
  <si>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</si>
  <si>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</si>
  <si>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</si>
  <si>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</si>
  <si>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</si>
  <si>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</si>
  <si>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</si>
  <si>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</si>
  <si>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</si>
  <si>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</si>
  <si>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</si>
  <si>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</si>
  <si>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</si>
  <si>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</si>
  <si>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</si>
  <si>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</si>
  <si>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</si>
  <si>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</si>
  <si>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</si>
  <si>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</si>
  <si>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</si>
  <si>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</si>
  <si>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</si>
  <si>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</si>
  <si>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</si>
  <si>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</si>
  <si>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</si>
  <si>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</si>
  <si>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</si>
  <si>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</si>
  <si>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</si>
  <si>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</si>
  <si>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</si>
  <si>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</si>
  <si>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</si>
  <si>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</si>
  <si>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</si>
  <si>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</si>
  <si>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</si>
  <si>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</si>
  <si>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</si>
  <si>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</si>
  <si>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</si>
  <si>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</si>
  <si>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</si>
  <si>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</si>
  <si>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</si>
  <si>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</si>
  <si>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</si>
  <si>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</si>
  <si>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</si>
  <si>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</si>
  <si>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</si>
  <si>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</si>
  <si>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</si>
  <si>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</si>
  <si>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</si>
  <si>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</si>
  <si>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</si>
  <si>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</si>
  <si>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</si>
  <si>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</si>
  <si>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</si>
  <si>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</si>
  <si>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</si>
  <si>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</si>
  <si>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</si>
  <si>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</si>
  <si>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</si>
  <si>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</si>
  <si>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</si>
  <si>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</si>
  <si>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</si>
  <si>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</si>
  <si>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</si>
  <si>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</si>
  <si>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</si>
  <si>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</si>
  <si>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</si>
  <si>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</si>
  <si>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</si>
  <si>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</si>
  <si>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</si>
  <si>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</si>
  <si>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</si>
  <si>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</si>
  <si>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</si>
  <si>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</si>
  <si>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</si>
  <si>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</si>
  <si>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</si>
  <si>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</si>
  <si>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</si>
  <si>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</si>
  <si>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</si>
  <si>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</si>
  <si>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</si>
  <si>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</si>
  <si>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</si>
  <si>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</si>
  <si>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</si>
  <si>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</si>
  <si>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</si>
  <si>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</si>
  <si>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</si>
  <si>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</si>
  <si>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</si>
  <si>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</si>
  <si>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</si>
  <si>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</si>
  <si>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</si>
  <si>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</si>
  <si>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</si>
  <si>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</si>
  <si>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</si>
  <si>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</si>
  <si>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</si>
  <si>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</si>
  <si>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</si>
  <si>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</si>
  <si>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</si>
  <si>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</si>
  <si>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</si>
  <si>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</si>
  <si>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</si>
  <si>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</si>
  <si>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</si>
  <si>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</si>
  <si>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</si>
  <si>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</si>
  <si>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</si>
  <si>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</si>
  <si>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</si>
  <si>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</si>
  <si>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</si>
  <si>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</si>
  <si>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</si>
  <si>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</si>
  <si>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</si>
  <si>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</si>
  <si>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</si>
  <si>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</si>
  <si>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</si>
  <si>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</si>
  <si>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</si>
  <si>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</si>
  <si>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</si>
  <si>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</si>
  <si>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</si>
  <si>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</si>
  <si>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</si>
  <si>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</si>
  <si>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</si>
  <si>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</si>
  <si>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</si>
  <si>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</si>
  <si>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</si>
  <si>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</si>
  <si>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</si>
  <si>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</si>
  <si>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</si>
  <si>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</si>
  <si>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</si>
  <si>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</si>
  <si>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</si>
  <si>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</si>
  <si>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</si>
  <si>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</si>
  <si>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</si>
  <si>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</si>
  <si>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</si>
  <si>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</si>
  <si>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</si>
  <si>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</si>
  <si>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</si>
  <si>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</si>
  <si>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</si>
  <si>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</si>
  <si>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</si>
  <si>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</si>
  <si>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</si>
  <si>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</si>
  <si>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</si>
  <si>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</si>
  <si>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</si>
  <si>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</si>
  <si>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</si>
  <si>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</si>
  <si>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</si>
  <si>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</si>
  <si>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</si>
  <si>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</si>
  <si>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</si>
  <si>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</si>
  <si>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</si>
  <si>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</si>
  <si>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</si>
  <si>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</si>
  <si>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</si>
  <si>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</si>
  <si>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</si>
  <si>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</si>
  <si>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</si>
  <si>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</si>
  <si>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</si>
  <si>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</si>
  <si>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</si>
  <si>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</si>
  <si>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</si>
  <si>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</si>
  <si>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</si>
  <si>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</si>
  <si>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</si>
  <si>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</si>
  <si>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</si>
  <si>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</si>
  <si>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</si>
  <si>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</si>
  <si>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</si>
  <si>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</si>
  <si>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</si>
  <si>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</si>
  <si>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</si>
  <si>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</si>
  <si>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</si>
  <si>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</si>
  <si>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</si>
  <si>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</si>
  <si>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</si>
  <si>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</si>
  <si>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</si>
  <si>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</si>
  <si>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</si>
  <si>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</si>
  <si>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</si>
  <si>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</si>
  <si>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</si>
  <si>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</si>
  <si>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</si>
  <si>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</si>
  <si>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</si>
  <si>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</si>
  <si>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</si>
  <si>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</si>
  <si>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</si>
  <si>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</si>
  <si>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</si>
  <si>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</si>
  <si>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</si>
  <si>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</si>
  <si>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</si>
  <si>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</si>
  <si>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</si>
  <si>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</si>
  <si>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</si>
  <si>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</si>
  <si>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</si>
  <si>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</si>
  <si>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</si>
  <si>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</si>
  <si>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</si>
  <si>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</si>
  <si>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</si>
  <si>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</si>
  <si>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</si>
  <si>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</si>
  <si>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</si>
  <si>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</si>
  <si>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</si>
  <si>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</si>
  <si>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</si>
  <si>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</si>
  <si>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</si>
  <si>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</si>
  <si>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</si>
  <si>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</si>
  <si>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</si>
  <si>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</si>
  <si>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</si>
  <si>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</si>
  <si>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</si>
  <si>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</si>
  <si>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</si>
  <si>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</si>
  <si>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</si>
  <si>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</si>
  <si>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</si>
  <si>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</si>
  <si>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</si>
  <si>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</si>
  <si>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</si>
  <si>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</si>
  <si>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</si>
  <si>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</si>
  <si>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</si>
  <si>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</si>
  <si>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</si>
  <si>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</si>
  <si>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</si>
  <si>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</si>
  <si>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</si>
  <si>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</si>
  <si>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</si>
  <si>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</si>
  <si>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</si>
  <si>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</si>
  <si>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</si>
  <si>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</si>
  <si>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</si>
  <si>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</si>
  <si>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</si>
  <si>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</si>
  <si>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</si>
  <si>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</si>
  <si>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</si>
  <si>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</si>
  <si>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</si>
  <si>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</si>
  <si>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</si>
  <si>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</si>
  <si>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</si>
  <si>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</si>
  <si>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</si>
  <si>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</si>
  <si>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</si>
  <si>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</si>
  <si>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</si>
  <si>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</si>
  <si>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</si>
  <si>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</si>
  <si>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</si>
  <si>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</si>
  <si>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</si>
  <si>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</si>
  <si>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</si>
  <si>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</si>
  <si>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</si>
  <si>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</si>
  <si>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</si>
  <si>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</si>
  <si>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</si>
  <si>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</si>
  <si>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</si>
  <si>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</si>
  <si>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</si>
  <si>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</si>
  <si>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</si>
  <si>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</si>
  <si>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</si>
  <si>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</si>
  <si>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</si>
  <si>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</si>
  <si>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</si>
  <si>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</si>
  <si>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</si>
  <si>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</si>
  <si>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</si>
  <si>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</si>
  <si>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</si>
  <si>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</si>
  <si>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</si>
  <si>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</si>
  <si>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</si>
  <si>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</si>
  <si>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</si>
  <si>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</si>
  <si>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</si>
  <si>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</si>
  <si>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</si>
  <si>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</si>
  <si>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</si>
  <si>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</si>
  <si>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</si>
  <si>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</si>
  <si>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</si>
  <si>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</si>
  <si>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</si>
  <si>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</si>
  <si>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</si>
  <si>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</si>
  <si>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</si>
  <si>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</si>
  <si>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</si>
  <si>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</si>
  <si>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</si>
  <si>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</si>
  <si>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</si>
  <si>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</si>
  <si>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</si>
  <si>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</si>
  <si>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</si>
  <si>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</si>
  <si>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</si>
  <si>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</si>
  <si>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</si>
  <si>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</si>
  <si>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</si>
  <si>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</si>
  <si>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</si>
  <si>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</si>
  <si>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</si>
  <si>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</si>
  <si>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</si>
  <si>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</si>
  <si>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</si>
  <si>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</si>
  <si>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</si>
  <si>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</si>
  <si>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</si>
  <si>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</si>
  <si>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</si>
  <si>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</si>
  <si>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</si>
  <si>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</si>
  <si>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</si>
  <si>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</si>
  <si>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</si>
  <si>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</si>
  <si>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</si>
  <si>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</si>
  <si>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</si>
  <si>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</si>
  <si>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</si>
  <si>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</si>
  <si>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</si>
  <si>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</si>
  <si>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</si>
  <si>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</si>
  <si>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</si>
  <si>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</si>
  <si>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</si>
  <si>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</si>
  <si>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</si>
  <si>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</si>
  <si>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</si>
  <si>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</si>
  <si>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</si>
  <si>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</si>
  <si>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</si>
  <si>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</si>
  <si>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</si>
  <si>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</si>
  <si>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</si>
  <si>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</si>
  <si>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</si>
  <si>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</si>
  <si>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</si>
  <si>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</si>
  <si>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</si>
  <si>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</si>
  <si>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</si>
  <si>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</si>
  <si>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</si>
  <si>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</si>
  <si>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</si>
  <si>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</si>
  <si>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</si>
  <si>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</si>
  <si>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</si>
  <si>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</si>
  <si>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</si>
  <si>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</si>
  <si>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</si>
  <si>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</si>
  <si>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</si>
  <si>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</si>
  <si>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</si>
  <si>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</si>
  <si>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</si>
  <si>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</si>
  <si>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</si>
  <si>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</si>
  <si>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</si>
  <si>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</si>
  <si>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</si>
  <si>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</si>
  <si>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</si>
  <si>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</si>
  <si>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</si>
  <si>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</si>
  <si>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</si>
  <si>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</si>
  <si>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</si>
  <si>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</si>
  <si>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</si>
  <si>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</si>
  <si>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</si>
  <si>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</si>
  <si>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</si>
  <si>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</si>
  <si>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</si>
  <si>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</si>
  <si>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</si>
  <si>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</si>
  <si>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</si>
  <si>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</si>
  <si>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</si>
  <si>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</si>
  <si>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</si>
  <si>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</si>
  <si>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</si>
  <si>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</si>
  <si>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</si>
  <si>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</si>
  <si>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</si>
  <si>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</si>
  <si>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</si>
  <si>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</si>
  <si>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</si>
  <si>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</si>
  <si>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</si>
  <si>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</si>
  <si>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</si>
  <si>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</si>
  <si>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</si>
  <si>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</si>
  <si>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</si>
  <si>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</si>
  <si>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</si>
  <si>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</si>
  <si>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</si>
  <si>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</si>
  <si>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</si>
  <si>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</si>
  <si>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</si>
  <si>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</si>
  <si>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</si>
  <si>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</si>
  <si>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</si>
  <si>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</si>
  <si>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</si>
  <si>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</si>
  <si>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</si>
  <si>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</si>
  <si>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</si>
  <si>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</si>
  <si>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</si>
  <si>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</si>
  <si>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</si>
  <si>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</si>
  <si>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</si>
  <si>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</si>
  <si>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</si>
  <si>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</si>
  <si>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</si>
  <si>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</si>
  <si>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</si>
  <si>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</si>
  <si>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</si>
  <si>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</si>
  <si>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</si>
  <si>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</si>
  <si>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</si>
  <si>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</si>
  <si>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</si>
  <si>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</si>
  <si>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</si>
  <si>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</si>
  <si>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</si>
  <si>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</si>
  <si>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</si>
  <si>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</si>
  <si>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</si>
  <si>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</si>
  <si>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</si>
  <si>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</si>
  <si>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</si>
  <si>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</si>
  <si>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</si>
  <si>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</si>
  <si>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</si>
  <si>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</si>
  <si>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</si>
  <si>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</si>
  <si>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</si>
  <si>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</si>
  <si>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</si>
  <si>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</si>
  <si>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</si>
  <si>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</si>
  <si>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</si>
  <si>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</si>
  <si>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</si>
  <si>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</si>
  <si>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</si>
  <si>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</si>
  <si>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</si>
  <si>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</si>
  <si>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</si>
  <si>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</si>
  <si>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</si>
  <si>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</si>
  <si>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</si>
  <si>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</si>
  <si>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</si>
  <si>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</si>
  <si>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</si>
  <si>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</si>
  <si>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</si>
  <si>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</si>
  <si>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</si>
  <si>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</si>
  <si>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</si>
  <si>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</si>
  <si>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</si>
  <si>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</si>
  <si>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</si>
  <si>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</si>
  <si>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</si>
  <si>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</si>
  <si>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</si>
  <si>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</si>
  <si>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</si>
  <si>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</si>
  <si>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</si>
  <si>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</si>
  <si>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</si>
  <si>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</si>
  <si>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</si>
  <si>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</si>
  <si>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</si>
  <si>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</si>
  <si>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</si>
  <si>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</si>
  <si>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</si>
  <si>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</si>
  <si>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</si>
  <si>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</si>
  <si>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</si>
  <si>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</si>
  <si>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</si>
  <si>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</si>
  <si>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</si>
  <si>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</si>
  <si>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</si>
  <si>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</si>
  <si>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</si>
  <si>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</si>
  <si>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</si>
  <si>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</si>
  <si>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</si>
  <si>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</si>
  <si>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</si>
  <si>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</si>
  <si>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</si>
  <si>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</si>
  <si>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</si>
  <si>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</si>
  <si>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</si>
  <si>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</si>
  <si>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</si>
  <si>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</si>
  <si>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</si>
  <si>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</si>
  <si>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</si>
  <si>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</si>
  <si>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</si>
  <si>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</si>
  <si>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</si>
  <si>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</si>
  <si>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</si>
  <si>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</si>
  <si>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</si>
  <si>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</si>
  <si>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</si>
  <si>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</si>
  <si>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</si>
  <si>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</si>
  <si>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</si>
  <si>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</si>
  <si>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</si>
  <si>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</si>
  <si>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</si>
  <si>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</si>
  <si>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</si>
  <si>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</si>
  <si>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</si>
  <si>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</si>
  <si>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</si>
  <si>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</si>
  <si>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</si>
  <si>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</si>
  <si>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</si>
  <si>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</si>
  <si>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</si>
  <si>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</si>
  <si>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</si>
  <si>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</si>
  <si>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</si>
  <si>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</si>
  <si>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</si>
  <si>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</si>
  <si>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</si>
  <si>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</si>
  <si>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</si>
  <si>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</si>
  <si>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</si>
  <si>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</si>
  <si>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</si>
  <si>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</si>
  <si>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</si>
  <si>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</si>
  <si>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</si>
  <si>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</si>
  <si>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</si>
  <si>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</si>
  <si>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</si>
  <si>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</si>
  <si>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</si>
  <si>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</si>
  <si>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</si>
  <si>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</si>
  <si>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</si>
  <si>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</si>
  <si>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</si>
  <si>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</si>
  <si>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</si>
  <si>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</si>
  <si>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</si>
  <si>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</si>
  <si>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</si>
  <si>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</si>
  <si>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</si>
  <si>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</si>
  <si>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</si>
  <si>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</si>
  <si>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</si>
  <si>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</si>
  <si>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</si>
  <si>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</si>
  <si>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</si>
  <si>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</si>
  <si>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</si>
  <si>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</si>
  <si>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</si>
  <si>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</si>
  <si>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</si>
  <si>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</si>
  <si>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</si>
  <si>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</si>
  <si>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</si>
  <si>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</si>
  <si>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</si>
  <si>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</si>
  <si>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</si>
  <si>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</si>
  <si>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</si>
  <si>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</si>
  <si>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</si>
  <si>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</si>
  <si>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</si>
  <si>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</si>
  <si>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</si>
  <si>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</si>
  <si>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</si>
  <si>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</si>
  <si>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</si>
  <si>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</si>
  <si>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</si>
  <si>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</si>
  <si>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</si>
  <si>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</si>
  <si>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</si>
  <si>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</si>
  <si>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</si>
  <si>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</si>
  <si>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</si>
  <si>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</si>
  <si>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</si>
  <si>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</si>
  <si>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</si>
  <si>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</si>
  <si>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</si>
  <si>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</si>
  <si>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</si>
  <si>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</si>
  <si>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</si>
  <si>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</si>
  <si>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</si>
  <si>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</si>
  <si>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</si>
  <si>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</si>
  <si>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</si>
  <si>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</si>
  <si>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</si>
  <si>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</si>
  <si>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</si>
  <si>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</si>
  <si>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</si>
  <si>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</si>
  <si>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</si>
  <si>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</si>
  <si>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</si>
  <si>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</si>
  <si>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</si>
  <si>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</si>
  <si>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</si>
  <si>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</si>
  <si>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</si>
  <si>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</si>
  <si>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</si>
  <si>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</si>
  <si>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</si>
  <si>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</si>
  <si>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</si>
  <si>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</si>
  <si>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</si>
  <si>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</si>
  <si>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</si>
  <si>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</si>
  <si>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</si>
  <si>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</si>
  <si>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</si>
  <si>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</si>
  <si>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</si>
  <si>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</si>
  <si>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</si>
  <si>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</si>
  <si>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</si>
  <si>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</si>
  <si>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</si>
  <si>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</si>
  <si>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</si>
  <si>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</si>
  <si>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</si>
  <si>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</si>
  <si>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</si>
  <si>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</si>
  <si>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</si>
  <si>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</si>
  <si>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</si>
  <si>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</si>
  <si>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</si>
  <si>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</si>
  <si>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</si>
  <si>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</si>
  <si>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</si>
  <si>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</si>
  <si>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</si>
  <si>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</si>
  <si>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</si>
  <si>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</si>
  <si>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</si>
  <si>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</si>
  <si>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</si>
  <si>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</si>
  <si>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</si>
  <si>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</si>
  <si>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</si>
  <si>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</si>
  <si>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</si>
  <si>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</si>
  <si>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</si>
  <si>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</si>
  <si>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</si>
  <si>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</si>
  <si>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</si>
  <si>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</si>
  <si>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</si>
  <si>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</si>
  <si>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</si>
  <si>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</si>
  <si>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</si>
  <si>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</si>
  <si>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</si>
  <si>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</si>
  <si>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</si>
  <si>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</si>
  <si>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</si>
  <si>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</si>
  <si>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</si>
  <si>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</si>
  <si>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</si>
  <si>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</si>
  <si>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</si>
  <si>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</si>
  <si>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</si>
  <si>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</si>
  <si>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</si>
  <si>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</si>
  <si>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</si>
  <si>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</si>
  <si>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</si>
  <si>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</si>
  <si>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</si>
  <si>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</si>
  <si>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</si>
  <si>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</si>
  <si>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</si>
  <si>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</si>
  <si>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</si>
  <si>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</si>
  <si>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</si>
  <si>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</si>
  <si>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</si>
  <si>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</si>
  <si>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</si>
  <si>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</si>
  <si>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</si>
  <si>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</si>
  <si>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</si>
  <si>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</si>
  <si>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</si>
  <si>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</si>
  <si>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</si>
  <si>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</si>
  <si>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</si>
  <si>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</si>
  <si>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</si>
  <si>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</si>
  <si>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</si>
  <si>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</si>
  <si>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</si>
  <si>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</si>
  <si>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</si>
  <si>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</si>
  <si>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</si>
  <si>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</si>
  <si>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</si>
  <si>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</si>
  <si>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</si>
  <si>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</si>
  <si>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</si>
  <si>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</si>
  <si>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</si>
  <si>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</si>
  <si>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</si>
  <si>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</si>
  <si>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</si>
  <si>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</si>
  <si>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</si>
  <si>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</si>
  <si>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</si>
  <si>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</si>
  <si>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</si>
  <si>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</si>
  <si>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</si>
  <si>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</si>
  <si>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</si>
  <si>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</si>
  <si>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</si>
  <si>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</si>
  <si>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</si>
  <si>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</si>
  <si>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</si>
  <si>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</si>
  <si>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</si>
  <si>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</si>
  <si>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</si>
  <si>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</si>
  <si>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</si>
  <si>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</si>
  <si>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</si>
  <si>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</si>
  <si>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</si>
  <si>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</si>
  <si>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</si>
  <si>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</si>
  <si>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</si>
  <si>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</si>
  <si>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</si>
  <si>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</si>
  <si>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</si>
  <si>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</si>
  <si>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</si>
  <si>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</si>
  <si>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</si>
  <si>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</si>
  <si>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</si>
  <si>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</si>
  <si>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</si>
  <si>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</si>
  <si>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</si>
  <si>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</si>
  <si>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</si>
  <si>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</si>
  <si>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</si>
  <si>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</si>
  <si>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</si>
  <si>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</si>
  <si>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</si>
  <si>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</si>
  <si>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</si>
  <si>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</si>
  <si>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</si>
  <si>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</si>
  <si>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</si>
  <si>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</si>
  <si>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</si>
  <si>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</si>
  <si>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</si>
  <si>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</si>
  <si>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</si>
  <si>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</si>
  <si>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</si>
  <si>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</si>
  <si>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</si>
  <si>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</si>
  <si>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</si>
  <si>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</si>
  <si>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</si>
  <si>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</si>
  <si>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</si>
  <si>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</si>
  <si>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</si>
  <si>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</si>
  <si>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</si>
  <si>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</si>
  <si>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</si>
  <si>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</si>
  <si>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</si>
  <si>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</si>
  <si>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</si>
  <si>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</si>
  <si>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</si>
  <si>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</si>
  <si>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</si>
  <si>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</si>
  <si>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</si>
  <si>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</si>
  <si>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</si>
  <si>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</si>
  <si>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</si>
  <si>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</si>
  <si>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</si>
  <si>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</si>
  <si>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</si>
  <si>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</si>
  <si>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</si>
  <si>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</si>
  <si>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</si>
  <si>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</si>
  <si>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</si>
  <si>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</si>
  <si>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</si>
  <si>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</si>
  <si>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</si>
  <si>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</si>
  <si>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</si>
  <si>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</si>
  <si>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</si>
  <si>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</si>
  <si>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</si>
  <si>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</si>
  <si>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</si>
  <si>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</si>
  <si>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</si>
  <si>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</si>
  <si>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</si>
  <si>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</si>
  <si>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</si>
  <si>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</si>
  <si>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</si>
  <si>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</si>
  <si>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</si>
  <si>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</si>
  <si>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</si>
  <si>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</si>
  <si>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</si>
  <si>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</si>
  <si>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</si>
  <si>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</si>
  <si>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</si>
  <si>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</si>
  <si>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</si>
  <si>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</si>
  <si>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</si>
  <si>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</si>
  <si>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</si>
  <si>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</si>
  <si>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</si>
  <si>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</si>
  <si>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</si>
  <si>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</si>
  <si>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</si>
  <si>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</si>
  <si>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</si>
  <si>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</si>
  <si>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</si>
  <si>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</si>
  <si>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</si>
  <si>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</si>
  <si>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</si>
  <si>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</si>
  <si>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</si>
  <si>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</si>
  <si>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</si>
  <si>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</si>
  <si>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</si>
  <si>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</si>
  <si>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</si>
  <si>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</si>
  <si>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</si>
  <si>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</si>
  <si>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</si>
  <si>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</si>
  <si>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</si>
  <si>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</si>
  <si>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</si>
  <si>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</si>
  <si>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</si>
  <si>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</si>
  <si>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</si>
  <si>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</si>
  <si>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</si>
  <si>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</si>
  <si>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</si>
  <si>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</si>
  <si>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</si>
  <si>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</si>
  <si>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</si>
  <si>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</si>
  <si>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</si>
  <si>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</si>
  <si>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</si>
  <si>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</si>
  <si>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</si>
  <si>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</si>
  <si>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</si>
  <si>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</si>
  <si>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</si>
  <si>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</si>
  <si>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</si>
  <si>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</si>
  <si>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</si>
  <si>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</si>
  <si>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</si>
  <si>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</si>
  <si>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</si>
  <si>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</si>
  <si>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</si>
  <si>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</si>
  <si>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</si>
  <si>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</si>
  <si>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</si>
  <si>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</si>
  <si>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</si>
  <si>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</si>
  <si>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</si>
  <si>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</si>
  <si>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</si>
  <si>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</si>
  <si>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</si>
  <si>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</si>
  <si>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</si>
  <si>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</si>
  <si>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</si>
  <si>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</si>
  <si>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</si>
  <si>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</si>
  <si>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</si>
  <si>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</si>
  <si>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</si>
  <si>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</si>
  <si>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</si>
  <si>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</si>
  <si>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</si>
  <si>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</si>
  <si>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</si>
  <si>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</si>
  <si>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</si>
  <si>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</si>
  <si>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</si>
  <si>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</si>
  <si>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</si>
  <si>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</si>
  <si>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</si>
  <si>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</si>
  <si>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</si>
  <si>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</si>
  <si>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</si>
  <si>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</si>
  <si>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</si>
  <si>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</si>
  <si>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</si>
  <si>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</si>
  <si>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</si>
  <si>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</si>
  <si>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</si>
  <si>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</si>
  <si>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</si>
  <si>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</si>
  <si>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</si>
  <si>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</si>
  <si>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</si>
  <si>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</si>
  <si>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</si>
  <si>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</si>
  <si>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</si>
  <si>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</si>
  <si>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</si>
  <si>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</si>
  <si>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</si>
  <si>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</si>
  <si>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</si>
  <si>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</si>
  <si>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</si>
  <si>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</si>
  <si>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</si>
  <si>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</si>
  <si>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</si>
  <si>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</si>
  <si>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</si>
  <si>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</si>
  <si>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</si>
  <si>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</si>
  <si>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</si>
  <si>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</si>
  <si>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</si>
  <si>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</si>
  <si>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</si>
  <si>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</si>
  <si>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</si>
  <si>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</si>
  <si>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</si>
  <si>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</si>
  <si>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</si>
  <si>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</si>
  <si>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</si>
  <si>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</si>
  <si>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</si>
  <si>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</si>
  <si>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</si>
  <si>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</si>
  <si>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</si>
  <si>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</si>
  <si>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</si>
  <si>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</si>
  <si>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</si>
  <si>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</si>
  <si>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</si>
  <si>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</si>
  <si>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</si>
  <si>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</si>
  <si>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</si>
  <si>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</si>
  <si>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</si>
  <si>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</si>
  <si>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</si>
  <si>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</si>
  <si>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</si>
  <si>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</si>
  <si>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</si>
  <si>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</si>
  <si>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</si>
  <si>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</si>
  <si>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</si>
  <si>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</si>
  <si>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</si>
  <si>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</si>
  <si>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</si>
  <si>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</si>
  <si>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</si>
  <si>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</si>
  <si>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</si>
  <si>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</si>
  <si>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</si>
  <si>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</si>
  <si>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</si>
  <si>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</si>
  <si>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</si>
  <si>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</si>
  <si>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</si>
  <si>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</si>
  <si>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</si>
  <si>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</si>
  <si>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</si>
  <si>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</si>
  <si>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</si>
  <si>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</si>
  <si>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</si>
  <si>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</si>
  <si>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</si>
  <si>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</si>
  <si>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</si>
  <si>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</si>
  <si>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</si>
  <si>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</si>
  <si>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</si>
  <si>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</si>
  <si>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</si>
  <si>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</si>
  <si>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</si>
  <si>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</si>
  <si>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</si>
  <si>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</si>
  <si>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</si>
  <si>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</si>
  <si>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</si>
  <si>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</si>
  <si>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</si>
  <si>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</si>
  <si>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</si>
  <si>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</si>
  <si>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</si>
  <si>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</si>
  <si>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</si>
  <si>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</si>
  <si>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</si>
  <si>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</si>
  <si>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</si>
  <si>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</si>
  <si>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</si>
  <si>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</si>
  <si>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</si>
  <si>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</si>
  <si>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</si>
  <si>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</si>
  <si>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</si>
  <si>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</si>
  <si>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</si>
  <si>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</si>
  <si>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</si>
  <si>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</si>
  <si>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</si>
  <si>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</si>
  <si>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</si>
  <si>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</si>
  <si>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</si>
  <si>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</si>
  <si>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</si>
  <si>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</si>
  <si>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</si>
  <si>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</si>
  <si>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</si>
  <si>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</si>
  <si>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</si>
  <si>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</si>
  <si>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</si>
  <si>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</si>
  <si>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</si>
  <si>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</si>
  <si>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</si>
  <si>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</si>
  <si>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</si>
  <si>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</si>
  <si>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</si>
  <si>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</si>
  <si>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</si>
  <si>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</si>
  <si>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</si>
  <si>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</si>
  <si>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</si>
  <si>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</si>
  <si>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</si>
  <si>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</si>
  <si>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</si>
  <si>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</si>
  <si>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</si>
  <si>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</si>
  <si>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</si>
  <si>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</si>
  <si>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</si>
  <si>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</si>
  <si>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</si>
  <si>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</si>
  <si>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</si>
  <si>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</si>
  <si>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</si>
  <si>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</si>
  <si>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</si>
  <si>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</si>
  <si>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</si>
  <si>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</si>
  <si>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</si>
  <si>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</si>
  <si>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</si>
  <si>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</si>
  <si>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</si>
  <si>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</si>
  <si>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</si>
  <si>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</si>
  <si>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</si>
  <si>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</si>
  <si>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</si>
  <si>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</si>
  <si>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</si>
  <si>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</si>
  <si>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</si>
  <si>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</si>
  <si>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</si>
  <si>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</si>
  <si>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</si>
  <si>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</si>
  <si>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</si>
  <si>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</si>
  <si>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</si>
  <si>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</si>
  <si>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</si>
  <si>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</si>
  <si>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</si>
  <si>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</si>
  <si>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</si>
  <si>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</si>
  <si>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</si>
  <si>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</si>
  <si>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</si>
  <si>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</si>
  <si>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</si>
  <si>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</si>
  <si>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</si>
  <si>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</si>
  <si>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</si>
  <si>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</si>
  <si>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</si>
  <si>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</si>
  <si>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</si>
  <si>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</si>
  <si>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</si>
  <si>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</si>
  <si>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</si>
  <si>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</si>
  <si>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</si>
  <si>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</si>
  <si>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</si>
  <si>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</si>
  <si>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</si>
  <si>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</si>
  <si>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</si>
  <si>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</si>
  <si>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</si>
  <si>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</si>
  <si>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</si>
  <si>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</si>
  <si>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</si>
  <si>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</si>
  <si>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</si>
  <si>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</si>
  <si>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</si>
  <si>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</si>
  <si>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</si>
  <si>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</si>
  <si>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</si>
  <si>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</si>
  <si>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</si>
  <si>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</si>
  <si>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</si>
  <si>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</si>
  <si>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</si>
  <si>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</si>
  <si>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</si>
  <si>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</si>
  <si>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</si>
  <si>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</si>
  <si>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</si>
  <si>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</si>
  <si>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</si>
  <si>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</si>
  <si>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</si>
  <si>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</si>
  <si>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</si>
  <si>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</si>
  <si>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</si>
  <si>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</si>
  <si>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</si>
  <si>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</si>
  <si>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</si>
  <si>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</si>
  <si>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</si>
  <si>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</si>
  <si>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</si>
  <si>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</si>
  <si>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</si>
  <si>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</si>
  <si>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</si>
  <si>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</si>
  <si>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</si>
  <si>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</si>
  <si>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</si>
  <si>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</si>
  <si>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</si>
  <si>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</si>
  <si>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</si>
  <si>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</si>
  <si>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</si>
  <si>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</si>
  <si>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</si>
  <si>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</si>
  <si>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</si>
  <si>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</si>
  <si>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</si>
  <si>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</si>
  <si>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</si>
  <si>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</si>
  <si>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</si>
  <si>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</si>
  <si>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</si>
  <si>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</si>
  <si>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</si>
  <si>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</si>
  <si>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</si>
  <si>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</si>
  <si>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</si>
  <si>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</si>
  <si>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</si>
  <si>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</si>
  <si>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</si>
  <si>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</si>
  <si>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</si>
  <si>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</si>
  <si>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</si>
  <si>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</si>
  <si>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</si>
  <si>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</si>
  <si>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</si>
  <si>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</si>
  <si>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</si>
  <si>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</si>
  <si>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</si>
  <si>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</si>
  <si>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</si>
  <si>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</si>
  <si>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</si>
  <si>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</si>
  <si>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</si>
  <si>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</si>
  <si>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</si>
  <si>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</si>
  <si>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</si>
  <si>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</si>
  <si>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</si>
  <si>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</si>
  <si>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</si>
  <si>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</si>
  <si>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</si>
  <si>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</si>
  <si>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</si>
  <si>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</si>
  <si>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</si>
  <si>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</si>
  <si>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</si>
  <si>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</si>
  <si>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</si>
  <si>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</si>
  <si>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</si>
  <si>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</si>
  <si>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</si>
  <si>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</si>
  <si>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</si>
  <si>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</si>
  <si>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</si>
  <si>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</si>
  <si>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</si>
  <si>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</si>
  <si>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</si>
  <si>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</si>
  <si>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</si>
  <si>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</si>
  <si>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</si>
  <si>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</si>
  <si>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</si>
  <si>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</si>
  <si>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</si>
  <si>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</si>
  <si>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</si>
  <si>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</si>
  <si>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</si>
  <si>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</si>
  <si>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</si>
  <si>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</si>
  <si>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</si>
  <si>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</si>
  <si>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</si>
  <si>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</si>
  <si>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</si>
  <si>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</si>
  <si>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</si>
  <si>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</si>
  <si>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</si>
  <si>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</si>
  <si>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</si>
  <si>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</si>
  <si>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</si>
  <si>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</si>
  <si>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</si>
  <si>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</si>
  <si>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</si>
  <si>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</si>
  <si>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</si>
  <si>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</si>
  <si>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</si>
  <si>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</si>
  <si>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</si>
  <si>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</si>
  <si>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</si>
  <si>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</si>
  <si>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</si>
  <si>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</si>
  <si>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</si>
  <si>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</si>
  <si>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</si>
  <si>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</si>
  <si>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</si>
  <si>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</si>
  <si>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</si>
  <si>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</si>
  <si>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</si>
  <si>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</si>
  <si>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</si>
  <si>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</si>
  <si>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</si>
  <si>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</si>
  <si>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</si>
  <si>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</si>
  <si>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</si>
  <si>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</si>
  <si>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</si>
  <si>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</si>
  <si>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</si>
  <si>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</si>
  <si>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</si>
  <si>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</si>
  <si>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</si>
  <si>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</si>
  <si>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</si>
  <si>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</si>
  <si>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</si>
  <si>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</si>
  <si>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</si>
  <si>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</si>
  <si>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</si>
  <si>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</si>
  <si>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</si>
  <si>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</si>
  <si>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</si>
  <si>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</si>
  <si>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</si>
  <si>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</si>
  <si>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</si>
  <si>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</si>
  <si>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</si>
  <si>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</si>
  <si>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</si>
  <si>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</si>
  <si>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</si>
  <si>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</si>
  <si>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</si>
  <si>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</si>
  <si>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</si>
  <si>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</si>
  <si>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</si>
  <si>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</si>
  <si>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</si>
  <si>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</si>
  <si>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</si>
  <si>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</si>
  <si>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</si>
  <si>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</si>
  <si>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</si>
  <si>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</si>
  <si>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</si>
  <si>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</si>
  <si>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</si>
  <si>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</si>
  <si>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</si>
  <si>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</si>
  <si>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</si>
  <si>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</si>
  <si>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</si>
  <si>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</si>
  <si>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</si>
  <si>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</si>
  <si>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</si>
  <si>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</si>
  <si>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</si>
  <si>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</si>
  <si>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</si>
  <si>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</si>
  <si>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</si>
  <si>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</si>
  <si>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</si>
  <si>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</si>
  <si>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</si>
  <si>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</si>
  <si>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</si>
  <si>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</si>
  <si>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</si>
  <si>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</si>
  <si>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</si>
  <si>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</si>
  <si>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</si>
  <si>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</si>
  <si>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</si>
  <si>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</si>
  <si>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</si>
  <si>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</si>
  <si>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</si>
  <si>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</si>
  <si>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</si>
  <si>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</si>
  <si>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</si>
  <si>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</si>
  <si>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</si>
  <si>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</si>
  <si>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</si>
  <si>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</si>
  <si>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</si>
  <si>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</si>
  <si>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</si>
  <si>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</si>
  <si>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</si>
  <si>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</si>
  <si>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</si>
  <si>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</si>
  <si>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</si>
  <si>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</si>
  <si>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</si>
  <si>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</si>
  <si>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</si>
  <si>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</si>
  <si>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</si>
  <si>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</si>
  <si>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</si>
  <si>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</si>
  <si>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</si>
  <si>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</si>
  <si>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</si>
  <si>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</si>
  <si>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</si>
  <si>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</si>
  <si>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</si>
  <si>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</si>
  <si>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</si>
  <si>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</si>
  <si>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</si>
  <si>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</si>
  <si>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</si>
  <si>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</si>
  <si>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</si>
  <si>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</si>
  <si>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</si>
  <si>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</si>
  <si>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</si>
  <si>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</si>
  <si>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</si>
  <si>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</si>
  <si>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</si>
  <si>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</si>
  <si>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</si>
  <si>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</si>
  <si>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</si>
  <si>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</si>
  <si>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</si>
  <si>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</si>
  <si>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</si>
  <si>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</si>
  <si>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</si>
  <si>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</si>
  <si>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</si>
  <si>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</si>
  <si>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</si>
  <si>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</si>
  <si>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</si>
  <si>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</si>
  <si>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</si>
  <si>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</si>
  <si>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</si>
  <si>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</si>
  <si>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</si>
  <si>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</si>
  <si>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</si>
  <si>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</si>
  <si>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</si>
  <si>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</si>
  <si>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</si>
  <si>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</si>
  <si>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</si>
  <si>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</si>
  <si>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</si>
  <si>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</si>
  <si>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</si>
  <si>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</si>
  <si>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</si>
  <si>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</si>
  <si>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</si>
  <si>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</si>
  <si>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</si>
  <si>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</si>
  <si>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</si>
  <si>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</si>
  <si>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</si>
  <si>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</si>
  <si>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</si>
  <si>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</si>
  <si>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</si>
  <si>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</si>
  <si>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</si>
  <si>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</si>
  <si>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</si>
  <si>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</si>
  <si>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</si>
  <si>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</si>
  <si>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</si>
  <si>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</si>
  <si>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</si>
  <si>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</si>
  <si>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</si>
  <si>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</si>
  <si>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</si>
  <si>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</si>
  <si>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</si>
  <si>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</si>
  <si>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</si>
  <si>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</si>
  <si>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</si>
  <si>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</si>
  <si>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</si>
  <si>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</si>
  <si>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</si>
  <si>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</si>
  <si>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</si>
  <si>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</si>
  <si>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</si>
  <si>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</si>
  <si>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</si>
  <si>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</si>
  <si>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</si>
  <si>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</si>
  <si>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</si>
  <si>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</si>
  <si>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</si>
  <si>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</si>
  <si>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</si>
  <si>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</si>
  <si>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</si>
  <si>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</si>
  <si>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</si>
  <si>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</si>
  <si>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</si>
  <si>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</si>
  <si>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</si>
  <si>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</si>
  <si>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</si>
  <si>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</si>
  <si>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</si>
  <si>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</si>
  <si>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</si>
  <si>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</si>
  <si>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</si>
  <si>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</si>
  <si>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</si>
  <si>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</si>
  <si>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</si>
  <si>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</si>
  <si>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</si>
  <si>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</si>
  <si>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</si>
  <si>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</si>
  <si>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</si>
  <si>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</si>
  <si>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</si>
  <si>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</si>
  <si>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</si>
  <si>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</si>
  <si>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</si>
  <si>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</si>
  <si>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</si>
  <si>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</si>
  <si>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</si>
  <si>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</si>
  <si>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</si>
  <si>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</si>
  <si>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</si>
  <si>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</si>
  <si>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</si>
  <si>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</si>
  <si>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</si>
  <si>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</si>
  <si>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</si>
  <si>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</si>
  <si>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</si>
  <si>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</si>
  <si>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</si>
  <si>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</si>
  <si>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</si>
  <si>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</si>
  <si>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</si>
  <si>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</si>
  <si>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</si>
  <si>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</si>
  <si>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</si>
  <si>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</si>
  <si>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</si>
  <si>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</si>
  <si>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</si>
  <si>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</si>
  <si>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</si>
  <si>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</si>
  <si>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</si>
  <si>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</si>
  <si>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</si>
  <si>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</si>
  <si>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</si>
  <si>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</si>
  <si>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</si>
  <si>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</si>
  <si>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</si>
  <si>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</si>
  <si>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</si>
  <si>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</si>
  <si>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</si>
  <si>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</si>
  <si>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</si>
  <si>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</si>
  <si>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</si>
  <si>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</si>
  <si>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</si>
  <si>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</si>
  <si>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</si>
  <si>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</si>
  <si>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</si>
  <si>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</si>
  <si>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</si>
  <si>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</si>
  <si>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</si>
  <si>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</si>
  <si>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</si>
  <si>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</si>
  <si>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</si>
  <si>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</si>
  <si>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</si>
  <si>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</si>
  <si>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</si>
  <si>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</si>
  <si>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</si>
  <si>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</si>
  <si>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</si>
  <si>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</si>
  <si>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</si>
  <si>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</si>
  <si>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</si>
  <si>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</si>
  <si>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</si>
  <si>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</si>
  <si>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</si>
  <si>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</si>
  <si>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</si>
  <si>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</si>
  <si>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</si>
  <si>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</si>
  <si>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</si>
  <si>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</si>
  <si>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</si>
  <si>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</si>
  <si>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</si>
  <si>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</si>
  <si>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</si>
  <si>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</si>
  <si>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</si>
  <si>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</si>
  <si>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</si>
  <si>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</si>
  <si>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</si>
  <si>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</si>
  <si>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</si>
  <si>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</si>
  <si>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</si>
  <si>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</si>
  <si>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</si>
  <si>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</si>
  <si>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</si>
  <si>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</si>
  <si>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</si>
  <si>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</si>
  <si>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</si>
  <si>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</si>
  <si>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</si>
  <si>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</si>
  <si>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</si>
  <si>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</si>
  <si>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</si>
  <si>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</si>
  <si>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</si>
  <si>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</si>
  <si>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</si>
  <si>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</si>
  <si>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</si>
  <si>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</si>
  <si>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</si>
  <si>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</si>
  <si>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</si>
  <si>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</si>
  <si>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</si>
  <si>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</si>
  <si>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</si>
  <si>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</si>
  <si>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</si>
  <si>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</si>
  <si>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</si>
  <si>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</si>
  <si>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</si>
  <si>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</si>
  <si>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</si>
  <si>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</si>
  <si>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</si>
  <si>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</si>
  <si>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</si>
  <si>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</si>
  <si>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</si>
  <si>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</si>
  <si>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</si>
  <si>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</si>
  <si>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</si>
  <si>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</si>
  <si>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</si>
  <si>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</si>
  <si>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</si>
  <si>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</si>
  <si>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</si>
  <si>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</si>
  <si>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</si>
  <si>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</si>
  <si>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</si>
  <si>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</si>
  <si>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</si>
  <si>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</si>
  <si>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</si>
  <si>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</si>
  <si>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</si>
  <si>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</si>
  <si>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</si>
  <si>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</si>
  <si>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</si>
  <si>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</si>
  <si>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</si>
  <si>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</si>
  <si>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</si>
  <si>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</si>
  <si>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</si>
  <si>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</si>
  <si>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</si>
  <si>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</si>
  <si>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</si>
  <si>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</si>
  <si>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</si>
  <si>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</si>
  <si>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</si>
  <si>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</si>
  <si>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</si>
  <si>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</si>
  <si>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</si>
  <si>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</si>
  <si>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</si>
  <si>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</si>
  <si>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</si>
  <si>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</si>
  <si>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</si>
  <si>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</si>
  <si>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</si>
  <si>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</si>
  <si>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</si>
  <si>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</si>
  <si>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</si>
  <si>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</si>
  <si>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</si>
  <si>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</si>
  <si>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</si>
  <si>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</si>
  <si>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</si>
  <si>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</si>
  <si>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</si>
  <si>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</si>
  <si>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</si>
  <si>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</si>
  <si>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</si>
  <si>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</si>
  <si>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</si>
  <si>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</si>
  <si>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</si>
  <si>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</si>
  <si>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</si>
  <si>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</si>
  <si>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</si>
  <si>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</si>
  <si>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</si>
  <si>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</si>
  <si>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</si>
  <si>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</si>
  <si>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</si>
  <si>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</si>
  <si>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</si>
  <si>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</si>
  <si>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</si>
  <si>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</si>
  <si>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</si>
  <si>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</si>
  <si>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</si>
  <si>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</si>
  <si>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</si>
  <si>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</si>
  <si>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</si>
  <si>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</si>
  <si>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</si>
  <si>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</si>
  <si>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</si>
  <si>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</si>
  <si>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</si>
  <si>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</si>
  <si>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</si>
  <si>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</si>
  <si>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</si>
  <si>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</si>
  <si>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</si>
  <si>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</si>
  <si>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</si>
  <si>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</si>
  <si>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</si>
  <si>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</si>
  <si>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</si>
  <si>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</si>
  <si>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</si>
  <si>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</si>
  <si>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</si>
  <si>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</si>
  <si>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</si>
  <si>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</si>
  <si>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</si>
  <si>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</si>
  <si>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</si>
  <si>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</si>
  <si>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</si>
  <si>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</si>
  <si>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</si>
  <si>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</si>
  <si>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</si>
  <si>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</si>
  <si>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</si>
  <si>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</si>
  <si>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</si>
  <si>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</si>
  <si>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</si>
  <si>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</si>
  <si>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</si>
  <si>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</si>
  <si>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</si>
  <si>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</si>
  <si>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</si>
  <si>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</si>
  <si>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</si>
  <si>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</si>
  <si>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</si>
  <si>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</si>
  <si>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</si>
  <si>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</si>
  <si>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</si>
  <si>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</si>
  <si>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</si>
  <si>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</si>
  <si>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</si>
  <si>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</si>
  <si>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</si>
  <si>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</si>
  <si>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</si>
  <si>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</si>
  <si>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</si>
  <si>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</si>
  <si>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</si>
  <si>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</si>
  <si>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</si>
  <si>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</si>
  <si>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</si>
  <si>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</si>
  <si>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</si>
  <si>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</si>
  <si>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</si>
  <si>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</si>
  <si>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</si>
  <si>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</si>
  <si>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</si>
  <si>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</si>
  <si>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</si>
  <si>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</si>
  <si>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</si>
  <si>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</si>
  <si>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</si>
  <si>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</si>
  <si>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</si>
  <si>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</si>
  <si>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</si>
  <si>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</si>
  <si>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</si>
  <si>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</si>
  <si>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</si>
  <si>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</si>
  <si>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</si>
  <si>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</si>
  <si>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</si>
  <si>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</si>
  <si>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</si>
  <si>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</si>
  <si>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</si>
  <si>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</si>
  <si>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</si>
  <si>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</si>
  <si>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</si>
  <si>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</si>
  <si>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</si>
  <si>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</si>
  <si>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</si>
  <si>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</si>
  <si>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</si>
  <si>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</si>
  <si>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</si>
  <si>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</si>
  <si>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</si>
  <si>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</si>
  <si>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</si>
  <si>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</si>
  <si>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</si>
  <si>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</si>
  <si>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</si>
  <si>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</si>
  <si>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</si>
  <si>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</si>
  <si>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</si>
  <si>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</si>
  <si>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</si>
  <si>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</si>
  <si>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</si>
  <si>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</si>
  <si>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</si>
  <si>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</si>
  <si>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</si>
  <si>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</si>
  <si>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</si>
  <si>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</si>
  <si>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</si>
  <si>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</si>
  <si>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</si>
  <si>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</si>
  <si>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</si>
  <si>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</si>
  <si>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</si>
  <si>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</si>
  <si>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</si>
  <si>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</si>
  <si>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</si>
  <si>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</si>
  <si>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</si>
  <si>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</si>
  <si>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</si>
  <si>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</si>
  <si>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</si>
  <si>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</si>
  <si>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</si>
  <si>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</si>
  <si>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</si>
  <si>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</si>
  <si>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</si>
  <si>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</si>
  <si>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</si>
  <si>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</si>
  <si>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</si>
  <si>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</si>
  <si>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</si>
  <si>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</si>
  <si>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</si>
  <si>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</si>
  <si>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</si>
  <si>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</si>
  <si>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</si>
  <si>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</si>
  <si>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</si>
  <si>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</si>
  <si>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</si>
  <si>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</si>
  <si>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</si>
  <si>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</si>
  <si>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</si>
  <si>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</si>
  <si>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</si>
  <si>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</si>
  <si>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</si>
  <si>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</si>
  <si>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</si>
  <si>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</si>
  <si>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</si>
  <si>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</si>
  <si>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</si>
  <si>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</si>
  <si>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</si>
  <si>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</si>
  <si>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</si>
  <si>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</si>
  <si>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</si>
  <si>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</si>
  <si>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</si>
  <si>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</si>
  <si>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</si>
  <si>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</si>
  <si>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</si>
  <si>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</si>
  <si>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</si>
  <si>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</si>
  <si>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</si>
  <si>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</si>
  <si>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</si>
  <si>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</si>
  <si>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</si>
  <si>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</si>
  <si>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</si>
  <si>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</si>
  <si>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</si>
  <si>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</si>
  <si>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</si>
  <si>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</si>
  <si>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</si>
  <si>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</si>
  <si>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</si>
  <si>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</si>
  <si>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</si>
  <si>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</si>
  <si>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</si>
  <si>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</si>
  <si>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</si>
  <si>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</si>
  <si>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</si>
  <si>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</si>
  <si>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</si>
  <si>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</si>
  <si>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</si>
  <si>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</si>
  <si>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</si>
  <si>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</si>
  <si>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</si>
  <si>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</si>
  <si>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</si>
  <si>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</si>
  <si>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</si>
  <si>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</si>
  <si>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</si>
  <si>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</si>
  <si>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</si>
  <si>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</si>
  <si>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</si>
  <si>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</si>
  <si>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</si>
  <si>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</si>
  <si>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</si>
  <si>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</si>
  <si>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</si>
  <si>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</si>
  <si>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</si>
  <si>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</si>
  <si>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</si>
  <si>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</si>
  <si>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</si>
  <si>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</si>
  <si>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</si>
  <si>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</si>
  <si>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</si>
  <si>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</si>
  <si>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</si>
  <si>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</si>
  <si>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</si>
  <si>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</si>
  <si>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</si>
  <si>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</si>
  <si>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</si>
  <si>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</si>
  <si>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</si>
  <si>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</si>
  <si>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</si>
  <si>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</si>
  <si>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</si>
  <si>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</si>
  <si>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</si>
  <si>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</si>
  <si>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</si>
  <si>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</si>
  <si>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</si>
  <si>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</si>
  <si>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</si>
  <si>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</si>
  <si>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</si>
  <si>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</si>
  <si>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</si>
  <si>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</si>
  <si>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</si>
  <si>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</si>
  <si>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</si>
  <si>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</si>
  <si>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</si>
  <si>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</si>
  <si>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</si>
  <si>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</si>
  <si>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</si>
  <si>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</si>
  <si>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</si>
  <si>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</si>
  <si>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</si>
  <si>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</si>
  <si>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</si>
  <si>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</si>
  <si>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</si>
  <si>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</si>
  <si>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</si>
  <si>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</si>
  <si>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</si>
  <si>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</si>
  <si>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</si>
  <si>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</si>
  <si>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</si>
  <si>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</si>
  <si>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</si>
  <si>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</si>
  <si>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</si>
  <si>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</si>
  <si>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</si>
  <si>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</si>
  <si>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</si>
  <si>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</si>
  <si>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</si>
  <si>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</si>
  <si>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</si>
  <si>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</si>
  <si>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</si>
  <si>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</si>
  <si>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</si>
  <si>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</si>
  <si>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</si>
  <si>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</si>
  <si>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</si>
  <si>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</si>
  <si>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</si>
  <si>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</si>
  <si>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</si>
  <si>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</si>
  <si>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</si>
  <si>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</si>
  <si>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</si>
  <si>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</si>
  <si>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</si>
  <si>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</si>
  <si>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</si>
  <si>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</si>
  <si>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</si>
  <si>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</si>
  <si>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</si>
  <si>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</si>
  <si>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</si>
  <si>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</si>
  <si>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</si>
  <si>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</si>
  <si>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</si>
  <si>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</si>
  <si>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</si>
  <si>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</si>
  <si>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</si>
  <si>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</si>
  <si>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</si>
  <si>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</si>
  <si>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</si>
  <si>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</si>
  <si>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</si>
  <si>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</si>
  <si>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</si>
  <si>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</si>
  <si>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</si>
  <si>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</si>
  <si>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</si>
  <si>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</si>
  <si>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</si>
  <si>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</si>
  <si>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</si>
  <si>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</si>
  <si>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</si>
  <si>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</si>
  <si>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</si>
  <si>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</si>
  <si>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</si>
  <si>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</si>
  <si>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</si>
  <si>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</si>
  <si>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</si>
  <si>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</si>
  <si>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</si>
  <si>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</si>
  <si>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</si>
  <si>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</si>
  <si>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</si>
  <si>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</si>
  <si>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</si>
  <si>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</si>
  <si>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</si>
  <si>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</si>
  <si>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</si>
  <si>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</si>
  <si>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</si>
  <si>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</si>
  <si>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</si>
  <si>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</si>
  <si>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</si>
  <si>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</si>
  <si>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</si>
  <si>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</si>
  <si>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</si>
  <si>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</si>
  <si>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</si>
  <si>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</si>
  <si>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</si>
  <si>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</si>
  <si>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</si>
  <si>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</si>
  <si>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</si>
  <si>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</si>
  <si>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</si>
  <si>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</si>
  <si>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</si>
  <si>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</si>
  <si>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</si>
  <si>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</si>
  <si>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</si>
  <si>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</si>
  <si>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</si>
  <si>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</si>
  <si>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</si>
  <si>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</si>
  <si>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</si>
  <si>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</si>
  <si>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</si>
  <si>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</si>
  <si>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</si>
  <si>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</si>
  <si>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</si>
  <si>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</si>
  <si>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</si>
  <si>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</si>
  <si>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</si>
  <si>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</si>
  <si>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</si>
  <si>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</si>
  <si>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</si>
  <si>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</si>
  <si>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</si>
  <si>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</si>
  <si>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</si>
  <si>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</si>
  <si>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</si>
  <si>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</si>
  <si>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</si>
  <si>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</si>
  <si>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</si>
  <si>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</si>
  <si>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</si>
  <si>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</si>
  <si>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</si>
  <si>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</si>
  <si>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</si>
  <si>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</si>
  <si>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</si>
  <si>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</si>
  <si>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</si>
  <si>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</si>
  <si>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</si>
  <si>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</si>
  <si>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</si>
  <si>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</si>
  <si>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</si>
  <si>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</si>
  <si>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</si>
  <si>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</si>
  <si>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</si>
  <si>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</si>
  <si>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</si>
  <si>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</si>
  <si>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</si>
  <si>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</si>
  <si>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</si>
  <si>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</si>
  <si>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</si>
  <si>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</si>
  <si>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</si>
  <si>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</si>
  <si>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</si>
  <si>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</si>
  <si>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</si>
  <si>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</si>
  <si>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</si>
  <si>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</si>
  <si>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</si>
  <si>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</si>
  <si>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</si>
  <si>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</si>
  <si>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</si>
  <si>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</si>
  <si>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</si>
  <si>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</si>
  <si>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</si>
  <si>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</si>
  <si>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</si>
  <si>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</si>
  <si>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</si>
  <si>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</si>
  <si>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</si>
  <si>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</si>
  <si>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</si>
  <si>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</si>
  <si>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</si>
  <si>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</si>
  <si>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</si>
  <si>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</si>
  <si>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</si>
  <si>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</si>
  <si>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</si>
  <si>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</si>
  <si>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</si>
  <si>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</si>
  <si>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</si>
  <si>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</si>
  <si>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</si>
  <si>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</si>
  <si>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</si>
  <si>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</si>
  <si>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</si>
  <si>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</si>
  <si>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</si>
  <si>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</si>
  <si>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</si>
  <si>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</si>
  <si>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</si>
  <si>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</si>
  <si>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</si>
  <si>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</si>
  <si>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</si>
  <si>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</si>
  <si>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</si>
  <si>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</si>
  <si>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</si>
  <si>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</si>
  <si>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</si>
  <si>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</si>
  <si>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</si>
  <si>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</si>
  <si>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</si>
  <si>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</si>
  <si>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</si>
  <si>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</si>
  <si>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</si>
  <si>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</si>
  <si>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</si>
  <si>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</si>
  <si>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</si>
  <si>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</si>
  <si>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</si>
  <si>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</si>
  <si>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</si>
  <si>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</si>
  <si>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</si>
  <si>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</si>
  <si>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</si>
  <si>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</si>
  <si>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</si>
  <si>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</si>
  <si>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</si>
  <si>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</si>
  <si>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</si>
  <si>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</si>
  <si>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</si>
  <si>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</si>
  <si>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</si>
  <si>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</si>
  <si>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</si>
  <si>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</si>
  <si>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</si>
  <si>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</si>
  <si>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</si>
  <si>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</si>
  <si>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</si>
  <si>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</si>
  <si>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</si>
  <si>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</si>
  <si>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</si>
  <si>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</si>
  <si>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</si>
  <si>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</si>
  <si>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</si>
  <si>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</si>
  <si>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</si>
  <si>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</si>
  <si>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</si>
  <si>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</si>
  <si>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</si>
  <si>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</si>
  <si>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</si>
  <si>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</si>
  <si>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</si>
  <si>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</si>
  <si>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</si>
  <si>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</si>
  <si>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</si>
  <si>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</si>
  <si>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</si>
  <si>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</si>
  <si>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</si>
  <si>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</si>
  <si>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</si>
  <si>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</si>
  <si>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</si>
  <si>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</si>
  <si>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</si>
  <si>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</si>
  <si>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</si>
  <si>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</si>
  <si>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</si>
  <si>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</si>
  <si>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</si>
  <si>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</si>
  <si>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</si>
  <si>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</si>
  <si>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</si>
  <si>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</si>
  <si>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</si>
  <si>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</si>
  <si>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</si>
  <si>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</si>
  <si>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</si>
  <si>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</si>
  <si>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</si>
  <si>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</si>
  <si>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</si>
  <si>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</si>
  <si>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</si>
  <si>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</si>
  <si>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</si>
  <si>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</si>
  <si>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</si>
  <si>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</si>
  <si>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</si>
  <si>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</si>
  <si>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</si>
  <si>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</si>
  <si>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</si>
  <si>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</si>
  <si>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</si>
  <si>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</si>
  <si>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</si>
  <si>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</si>
  <si>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</si>
  <si>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</si>
  <si>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</si>
  <si>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</si>
  <si>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</si>
  <si>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</si>
  <si>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</si>
  <si>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</si>
  <si>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</si>
  <si>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</si>
  <si>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</si>
  <si>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</si>
  <si>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</si>
  <si>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</si>
  <si>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</si>
  <si>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</si>
  <si>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</si>
  <si>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</si>
  <si>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</si>
  <si>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</si>
  <si>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</si>
  <si>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</si>
  <si>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</si>
  <si>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</si>
  <si>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</si>
  <si>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</si>
  <si>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</si>
  <si>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</si>
  <si>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</si>
  <si>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</si>
  <si>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</si>
  <si>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</si>
  <si>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</si>
  <si>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</si>
  <si>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</si>
  <si>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</si>
  <si>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</si>
  <si>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</si>
  <si>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</si>
  <si>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</si>
  <si>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</si>
  <si>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</si>
  <si>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</si>
  <si>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</si>
  <si>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</si>
  <si>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</si>
  <si>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</si>
  <si>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</si>
  <si>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</si>
  <si>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</si>
  <si>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</si>
  <si>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</si>
  <si>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</si>
  <si>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</si>
  <si>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</si>
  <si>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</si>
  <si>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</si>
  <si>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</si>
  <si>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</si>
  <si>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</si>
  <si>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</si>
  <si>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</si>
  <si>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</si>
  <si>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</si>
  <si>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</si>
  <si>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</si>
  <si>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</si>
  <si>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</si>
  <si>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</si>
  <si>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</si>
  <si>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</si>
  <si>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</si>
  <si>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</si>
  <si>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</si>
  <si>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</si>
  <si>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</si>
  <si>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</si>
  <si>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</si>
  <si>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</si>
  <si>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</si>
  <si>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</si>
  <si>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</si>
  <si>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</si>
  <si>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</si>
  <si>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</si>
  <si>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</si>
  <si>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</si>
  <si>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</si>
  <si>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</si>
  <si>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</si>
  <si>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</si>
  <si>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</si>
  <si>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</si>
  <si>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</si>
  <si>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</si>
  <si>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</si>
  <si>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</si>
  <si>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</si>
  <si>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</si>
  <si>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</si>
  <si>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</si>
  <si>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</si>
  <si>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</si>
  <si>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</si>
  <si>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</si>
  <si>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</si>
  <si>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</si>
  <si>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</si>
  <si>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</si>
  <si>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</si>
  <si>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</si>
  <si>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</si>
  <si>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</si>
  <si>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</si>
  <si>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</si>
  <si>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</si>
  <si>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</si>
  <si>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</si>
  <si>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</si>
  <si>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</si>
  <si>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</si>
  <si>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</si>
  <si>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</si>
  <si>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</si>
  <si>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</si>
  <si>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</si>
  <si>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</si>
  <si>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</si>
  <si>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</si>
  <si>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</si>
  <si>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</si>
  <si>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</si>
  <si>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</si>
  <si>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</si>
  <si>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</si>
  <si>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</si>
  <si>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</si>
  <si>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</si>
  <si>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</si>
  <si>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</si>
  <si>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</si>
  <si>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</si>
  <si>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</si>
  <si>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</si>
  <si>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</si>
  <si>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</si>
  <si>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</si>
  <si>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</si>
  <si>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</si>
  <si>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</si>
  <si>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</si>
  <si>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</si>
  <si>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</si>
  <si>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</si>
  <si>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</si>
  <si>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</si>
  <si>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</si>
  <si>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</si>
  <si>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</si>
  <si>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</si>
  <si>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</si>
  <si>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</si>
  <si>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</si>
  <si>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</si>
  <si>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</si>
  <si>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</si>
  <si>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</si>
  <si>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</si>
  <si>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</si>
  <si>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</si>
  <si>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</si>
  <si>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</si>
  <si>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</si>
  <si>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</si>
  <si>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</si>
  <si>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</si>
  <si>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</si>
  <si>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</si>
  <si>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</si>
  <si>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</si>
  <si>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</si>
  <si>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</si>
  <si>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</si>
  <si>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</si>
  <si>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</si>
  <si>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</si>
  <si>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</si>
  <si>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</si>
  <si>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</si>
  <si>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</si>
  <si>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</si>
  <si>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</si>
  <si>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</si>
  <si>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</si>
  <si>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</si>
  <si>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</si>
  <si>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</si>
  <si>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</si>
  <si>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</si>
  <si>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</si>
  <si>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</si>
  <si>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</si>
  <si>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</si>
  <si>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</si>
  <si>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</si>
  <si>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</si>
  <si>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</si>
  <si>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</si>
  <si>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</si>
  <si>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</si>
  <si>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</si>
  <si>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</si>
  <si>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</si>
  <si>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</si>
  <si>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</si>
  <si>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</si>
  <si>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</si>
  <si>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</si>
  <si>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</si>
  <si>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</si>
  <si>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</si>
  <si>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</si>
  <si>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</si>
  <si>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</si>
  <si>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</si>
  <si>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</si>
  <si>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</si>
  <si>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</si>
  <si>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</si>
  <si>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</si>
  <si>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</si>
  <si>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</si>
  <si>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</si>
  <si>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</si>
  <si>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</si>
  <si>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</si>
  <si>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</si>
  <si>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</si>
  <si>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</si>
  <si>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</si>
  <si>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</si>
  <si>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</si>
  <si>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</si>
  <si>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</si>
  <si>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</si>
  <si>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</si>
  <si>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</si>
  <si>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</si>
  <si>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</si>
  <si>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</si>
  <si>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</si>
  <si>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</si>
  <si>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</si>
  <si>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</si>
  <si>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</si>
  <si>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</si>
  <si>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</si>
  <si>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</si>
  <si>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</si>
  <si>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</si>
  <si>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</si>
  <si>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</si>
  <si>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</si>
  <si>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</si>
  <si>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</si>
  <si>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</si>
  <si>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</si>
  <si>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</si>
  <si>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</si>
  <si>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</si>
  <si>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</si>
  <si>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</si>
  <si>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</si>
  <si>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</si>
  <si>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</si>
  <si>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</si>
  <si>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</si>
  <si>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</si>
  <si>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</si>
  <si>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</si>
  <si>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</si>
  <si>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</si>
  <si>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</si>
  <si>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</si>
  <si>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</si>
  <si>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</si>
  <si>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</si>
  <si>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</si>
  <si>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</si>
  <si>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</si>
  <si>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</si>
  <si>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</si>
  <si>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</si>
  <si>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</si>
  <si>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</si>
  <si>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</si>
  <si>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</si>
  <si>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</si>
  <si>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</si>
  <si>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</si>
  <si>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</si>
  <si>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</si>
  <si>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</si>
  <si>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</si>
  <si>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</si>
  <si>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</si>
  <si>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</si>
  <si>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</si>
  <si>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</si>
  <si>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</si>
  <si>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</si>
  <si>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</si>
  <si>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</si>
  <si>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</si>
  <si>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</si>
  <si>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</si>
  <si>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</si>
  <si>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</si>
  <si>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</si>
  <si>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</si>
  <si>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</si>
  <si>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</si>
  <si>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</si>
  <si>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</si>
  <si>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</si>
  <si>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</si>
  <si>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</si>
  <si>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</si>
  <si>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</si>
  <si>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</si>
  <si>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</si>
  <si>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</si>
  <si>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</si>
  <si>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</si>
  <si>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</si>
  <si>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</si>
  <si>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</si>
  <si>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</si>
  <si>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</si>
  <si>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</si>
  <si>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</si>
  <si>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</si>
  <si>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</si>
  <si>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</si>
  <si>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</si>
  <si>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</si>
  <si>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</si>
  <si>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</si>
  <si>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</si>
  <si>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</si>
  <si>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</si>
  <si>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</si>
  <si>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</si>
  <si>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</si>
  <si>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</si>
  <si>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</si>
  <si>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</si>
  <si>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</si>
  <si>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</si>
  <si>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</si>
  <si>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</si>
  <si>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</si>
  <si>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</si>
  <si>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</si>
  <si>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</si>
  <si>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</si>
  <si>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</si>
  <si>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</si>
  <si>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</si>
  <si>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</si>
  <si>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</si>
  <si>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</si>
  <si>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</si>
  <si>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</si>
  <si>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</si>
  <si>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</si>
  <si>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</si>
  <si>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</si>
  <si>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</si>
  <si>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</si>
  <si>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</si>
  <si>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</si>
  <si>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</si>
  <si>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</si>
  <si>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</si>
  <si>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</si>
  <si>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</si>
  <si>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</si>
  <si>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</si>
  <si>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</si>
  <si>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</si>
  <si>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</si>
  <si>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</si>
  <si>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</si>
  <si>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</si>
  <si>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</si>
  <si>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</si>
  <si>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</si>
  <si>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</si>
  <si>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</si>
  <si>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</si>
  <si>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</si>
  <si>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</si>
  <si>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</si>
  <si>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</si>
  <si>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</si>
  <si>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</si>
  <si>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</si>
  <si>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</si>
  <si>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</si>
  <si>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</si>
  <si>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</si>
  <si>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</si>
  <si>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</si>
  <si>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</si>
  <si>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</si>
  <si>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</si>
  <si>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</si>
  <si>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</si>
  <si>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</si>
  <si>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</si>
  <si>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</si>
  <si>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</si>
  <si>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</si>
  <si>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</si>
  <si>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</si>
  <si>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</si>
  <si>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</si>
  <si>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</si>
  <si>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</si>
  <si>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</si>
  <si>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</si>
  <si>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</si>
  <si>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</si>
  <si>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</si>
  <si>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</si>
  <si>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</si>
  <si>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</si>
  <si>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</si>
  <si>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</si>
  <si>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</si>
  <si>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</si>
  <si>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</si>
  <si>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</si>
  <si>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</si>
  <si>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</si>
  <si>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</si>
  <si>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</si>
  <si>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</si>
  <si>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</si>
  <si>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</si>
  <si>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</si>
  <si>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</si>
  <si>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</si>
  <si>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</si>
  <si>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</si>
  <si>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</si>
  <si>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</si>
  <si>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</si>
  <si>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</si>
  <si>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</si>
  <si>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</si>
  <si>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</si>
  <si>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</si>
  <si>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</si>
  <si>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</si>
  <si>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</si>
  <si>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</si>
  <si>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</si>
  <si>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</si>
  <si>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</si>
  <si>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</si>
  <si>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</si>
  <si>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</si>
  <si>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</si>
  <si>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</si>
  <si>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</si>
  <si>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</si>
  <si>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</si>
  <si>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</si>
  <si>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</si>
  <si>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</si>
  <si>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</si>
  <si>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</si>
  <si>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</si>
  <si>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</si>
  <si>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</si>
  <si>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</si>
  <si>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</si>
  <si>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</si>
  <si>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</si>
  <si>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</si>
  <si>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</si>
  <si>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</si>
  <si>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</si>
  <si>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</si>
  <si>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</si>
  <si>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</si>
  <si>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</si>
  <si>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</si>
  <si>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</si>
  <si>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</si>
  <si>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</si>
  <si>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</si>
  <si>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</si>
  <si>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</si>
  <si>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</si>
  <si>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</si>
  <si>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</si>
  <si>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</si>
  <si>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</si>
  <si>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</si>
  <si>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</si>
  <si>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</si>
  <si>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</si>
  <si>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</si>
  <si>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</si>
  <si>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</si>
  <si>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</si>
  <si>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</si>
  <si>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</si>
  <si>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</si>
  <si>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</si>
  <si>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</si>
  <si>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</si>
  <si>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</si>
  <si>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</si>
  <si>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</si>
  <si>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</si>
  <si>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</si>
  <si>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</si>
  <si>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</si>
  <si>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</si>
  <si>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</si>
  <si>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</si>
  <si>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</si>
  <si>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</si>
  <si>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</si>
  <si>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</si>
  <si>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</si>
  <si>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</si>
  <si>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</si>
  <si>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</si>
  <si>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</si>
  <si>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</si>
  <si>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</si>
  <si>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</si>
  <si>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</si>
  <si>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</si>
  <si>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</si>
  <si>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</si>
  <si>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</si>
  <si>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</si>
  <si>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</si>
  <si>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</si>
  <si>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</si>
  <si>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</si>
  <si>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</si>
  <si>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</si>
  <si>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</si>
  <si>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</si>
  <si>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</si>
  <si>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</si>
  <si>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</si>
  <si>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</si>
  <si>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</si>
  <si>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</si>
  <si>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</si>
  <si>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</si>
  <si>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</si>
  <si>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</si>
  <si>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</si>
  <si>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</si>
  <si>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</si>
  <si>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</si>
  <si>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</si>
  <si>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</si>
  <si>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</si>
  <si>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</si>
  <si>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</si>
  <si>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</si>
  <si>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</si>
  <si>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</si>
  <si>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</si>
  <si>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</si>
  <si>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</si>
  <si>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</si>
  <si>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</si>
  <si>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</si>
  <si>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</si>
  <si>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</si>
  <si>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</si>
  <si>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</si>
  <si>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</si>
  <si>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</si>
  <si>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</si>
  <si>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</si>
  <si>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</si>
  <si>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</si>
  <si>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</si>
  <si>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</si>
  <si>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</si>
  <si>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</si>
  <si>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</si>
  <si>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</si>
  <si>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</si>
  <si>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</si>
  <si>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</si>
  <si>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</si>
  <si>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</si>
  <si>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</si>
  <si>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</si>
  <si>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</si>
  <si>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</si>
  <si>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</si>
  <si>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</si>
  <si>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</si>
  <si>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</si>
  <si>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</si>
  <si>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</si>
  <si>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</si>
  <si>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</si>
  <si>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</si>
  <si>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</si>
  <si>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</si>
  <si>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</si>
  <si>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</si>
  <si>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</si>
  <si>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</si>
  <si>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</si>
  <si>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</si>
  <si>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</si>
  <si>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</si>
  <si>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</si>
  <si>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</si>
  <si>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</si>
  <si>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</si>
  <si>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</si>
  <si>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</si>
  <si>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</si>
  <si>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</si>
  <si>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</si>
  <si>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</si>
  <si>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</si>
  <si>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</si>
  <si>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</si>
  <si>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</si>
  <si>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</si>
  <si>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</si>
  <si>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</si>
  <si>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</si>
  <si>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</si>
  <si>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</si>
  <si>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</si>
  <si>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</si>
  <si>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</si>
  <si>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</si>
  <si>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</si>
  <si>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</si>
  <si>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</si>
  <si>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</si>
  <si>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</si>
  <si>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</si>
  <si>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</si>
  <si>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</si>
  <si>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</si>
  <si>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</si>
  <si>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</si>
  <si>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</si>
  <si>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</si>
  <si>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</si>
  <si>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</si>
  <si>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</si>
  <si>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</si>
  <si>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</si>
  <si>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</si>
  <si>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</si>
  <si>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</si>
  <si>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</si>
  <si>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</si>
  <si>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</si>
  <si>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</si>
  <si>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</si>
  <si>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</si>
  <si>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</si>
  <si>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</si>
  <si>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</si>
  <si>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</si>
  <si>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</si>
  <si>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</si>
  <si>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</si>
  <si>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</si>
  <si>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</si>
  <si>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</si>
  <si>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</si>
  <si>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</si>
  <si>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</si>
  <si>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</si>
  <si>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</si>
  <si>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</si>
  <si>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</si>
  <si>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</si>
  <si>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</si>
  <si>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</si>
  <si>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</si>
  <si>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</si>
  <si>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</si>
  <si>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</si>
  <si>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</si>
  <si>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</si>
  <si>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</si>
  <si>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</si>
  <si>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</si>
  <si>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</si>
  <si>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</si>
  <si>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</si>
  <si>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</si>
  <si>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</si>
  <si>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</si>
  <si>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</si>
  <si>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</si>
  <si>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</si>
  <si>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</si>
  <si>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</si>
  <si>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</si>
  <si>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</si>
  <si>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</si>
  <si>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</si>
  <si>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</si>
  <si>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</si>
  <si>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</si>
  <si>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</si>
  <si>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</si>
  <si>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</si>
  <si>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</si>
  <si>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</si>
  <si>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</si>
  <si>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</si>
  <si>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</si>
  <si>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</si>
  <si>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</si>
  <si>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</si>
  <si>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</si>
  <si>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</si>
  <si>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</si>
  <si>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</si>
  <si>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</si>
  <si>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</si>
  <si>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</si>
  <si>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</si>
  <si>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</si>
  <si>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</si>
  <si>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</si>
  <si>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</si>
  <si>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</si>
  <si>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</si>
  <si>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</si>
  <si>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</si>
  <si>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</si>
  <si>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</si>
  <si>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</si>
  <si>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</si>
  <si>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</si>
  <si>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</si>
  <si>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</si>
  <si>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</si>
  <si>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</si>
  <si>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</si>
  <si>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</si>
  <si>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</si>
  <si>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</si>
  <si>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</si>
  <si>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</si>
  <si>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</si>
  <si>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</si>
  <si>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</si>
  <si>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</si>
  <si>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</si>
  <si>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</si>
  <si>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</si>
  <si>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</si>
  <si>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</si>
  <si>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</si>
  <si>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</si>
  <si>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</si>
  <si>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</si>
  <si>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</si>
  <si>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</si>
  <si>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</si>
  <si>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</si>
  <si>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</si>
  <si>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</si>
  <si>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</si>
  <si>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</si>
  <si>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</si>
  <si>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</si>
  <si>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</si>
  <si>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</si>
  <si>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</si>
  <si>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</si>
  <si>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</si>
  <si>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</si>
  <si>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</si>
  <si>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</si>
  <si>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</si>
  <si>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</si>
  <si>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</si>
  <si>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</si>
  <si>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</si>
  <si>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</si>
  <si>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</si>
  <si>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</si>
  <si>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</si>
  <si>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</si>
  <si>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</si>
  <si>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</si>
  <si>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</si>
  <si>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</si>
  <si>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</si>
  <si>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</si>
  <si>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</si>
  <si>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</si>
  <si>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</si>
  <si>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</si>
  <si>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</si>
  <si>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</si>
  <si>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</si>
  <si>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</si>
  <si>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</si>
  <si>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</si>
  <si>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</si>
  <si>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</si>
  <si>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</si>
  <si>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</si>
  <si>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</si>
  <si>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</si>
  <si>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</si>
  <si>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</si>
  <si>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</si>
  <si>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</si>
  <si>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</si>
  <si>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</si>
  <si>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</si>
  <si>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</si>
  <si>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</si>
  <si>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</si>
  <si>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</si>
  <si>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</si>
  <si>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</si>
  <si>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</si>
  <si>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</si>
  <si>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</si>
  <si>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</si>
  <si>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</si>
  <si>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</si>
  <si>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</si>
  <si>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</si>
  <si>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</si>
  <si>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</si>
  <si>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</si>
  <si>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</si>
  <si>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</si>
  <si>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</si>
  <si>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</si>
  <si>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</si>
  <si>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</si>
  <si>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</si>
  <si>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</si>
  <si>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</si>
  <si>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</si>
  <si>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</si>
  <si>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</si>
  <si>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</si>
  <si>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</si>
  <si>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</si>
  <si>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</si>
  <si>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</si>
  <si>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</si>
  <si>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</si>
  <si>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</si>
  <si>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</si>
  <si>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</si>
  <si>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</si>
  <si>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</si>
  <si>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</si>
  <si>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</si>
  <si>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</si>
  <si>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</si>
  <si>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</si>
  <si>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</si>
  <si>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</si>
  <si>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</si>
  <si>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</si>
  <si>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</si>
  <si>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</si>
  <si>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</si>
  <si>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</si>
  <si>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</si>
  <si>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</si>
  <si>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</si>
  <si>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</si>
  <si>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</si>
  <si>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</si>
  <si>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</si>
  <si>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</si>
  <si>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</si>
  <si>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</si>
  <si>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</si>
  <si>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</si>
  <si>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</si>
  <si>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</si>
  <si>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</si>
  <si>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</si>
  <si>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</si>
  <si>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</si>
  <si>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</si>
  <si>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</si>
  <si>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</si>
  <si>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</si>
  <si>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</si>
  <si>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</si>
  <si>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</si>
  <si>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</si>
  <si>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</si>
  <si>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</si>
  <si>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</si>
  <si>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</si>
  <si>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</si>
  <si>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</si>
  <si>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</si>
  <si>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</si>
  <si>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</si>
  <si>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</si>
  <si>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</si>
  <si>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</si>
  <si>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</si>
  <si>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</si>
  <si>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</si>
  <si>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</si>
  <si>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</si>
  <si>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</si>
  <si>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</si>
  <si>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</si>
  <si>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</si>
  <si>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</si>
  <si>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</si>
  <si>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</si>
  <si>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</si>
  <si>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</si>
  <si>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</si>
  <si>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</si>
  <si>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</si>
  <si>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</si>
  <si>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</si>
  <si>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</si>
  <si>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</si>
  <si>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</si>
  <si>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</si>
  <si>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</si>
  <si>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</si>
  <si>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</si>
  <si>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</si>
  <si>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</si>
  <si>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</si>
  <si>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</si>
  <si>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</si>
  <si>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</si>
  <si>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</si>
  <si>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</si>
  <si>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</si>
  <si>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</si>
  <si>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</si>
  <si>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</si>
  <si>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</si>
  <si>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</si>
  <si>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</si>
  <si>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</si>
  <si>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</si>
  <si>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</si>
  <si>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</si>
  <si>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</si>
  <si>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</si>
  <si>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</si>
  <si>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</si>
  <si>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</si>
  <si>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</si>
  <si>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</si>
  <si>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</si>
  <si>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</si>
  <si>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</si>
  <si>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</si>
  <si>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</si>
  <si>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</si>
  <si>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</si>
  <si>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</si>
  <si>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</si>
  <si>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</si>
  <si>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</si>
  <si>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</si>
  <si>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</si>
  <si>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</si>
  <si>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</si>
  <si>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</si>
  <si>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</si>
  <si>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</si>
  <si>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</si>
  <si>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</si>
  <si>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</si>
  <si>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</si>
  <si>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</si>
  <si>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</si>
  <si>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</si>
  <si>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</si>
  <si>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</si>
  <si>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</si>
  <si>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</si>
  <si>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</si>
  <si>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</si>
  <si>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</si>
  <si>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</si>
  <si>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</si>
  <si>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</si>
  <si>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</si>
  <si>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</si>
  <si>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</si>
  <si>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</si>
  <si>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</si>
  <si>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</si>
  <si>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</si>
  <si>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</si>
  <si>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</si>
  <si>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</si>
  <si>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</si>
  <si>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</si>
  <si>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</si>
  <si>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</si>
  <si>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</si>
  <si>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</si>
  <si>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</si>
  <si>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</si>
  <si>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</si>
  <si>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</si>
  <si>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</si>
  <si>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</si>
  <si>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</si>
  <si>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</si>
  <si>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</si>
  <si>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</si>
  <si>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</si>
  <si>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</si>
  <si>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</si>
  <si>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</si>
  <si>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</si>
  <si>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</si>
  <si>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</si>
  <si>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</si>
  <si>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</si>
  <si>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</si>
  <si>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</si>
  <si>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</si>
  <si>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</si>
  <si>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</si>
  <si>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</si>
  <si>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</si>
  <si>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</si>
  <si>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</si>
  <si>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</si>
  <si>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</si>
  <si>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</si>
  <si>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</si>
  <si>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</si>
  <si>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</si>
  <si>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</si>
  <si>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</si>
  <si>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</si>
  <si>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</si>
  <si>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</si>
  <si>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</si>
  <si>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</si>
  <si>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</si>
  <si>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</si>
  <si>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</si>
  <si>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</si>
  <si>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</si>
  <si>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</si>
  <si>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</si>
  <si>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</si>
  <si>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</si>
  <si>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</si>
  <si>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</si>
  <si>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</si>
  <si>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</si>
  <si>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</si>
  <si>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</si>
  <si>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</si>
  <si>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</si>
  <si>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</si>
  <si>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</si>
  <si>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</si>
  <si>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</si>
  <si>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</si>
  <si>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</si>
  <si>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</si>
  <si>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</si>
  <si>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</si>
  <si>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</si>
  <si>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</si>
  <si>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</si>
  <si>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</si>
  <si>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</si>
  <si>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</si>
  <si>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</si>
  <si>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</si>
  <si>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</si>
  <si>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</si>
  <si>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</si>
  <si>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</si>
  <si>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</si>
  <si>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</si>
  <si>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</si>
  <si>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</si>
  <si>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</si>
  <si>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</si>
  <si>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</si>
  <si>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</si>
  <si>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</si>
  <si>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</si>
  <si>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</si>
  <si>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</si>
  <si>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</si>
  <si>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</si>
  <si>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</si>
  <si>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</si>
  <si>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</si>
  <si>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</si>
  <si>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</si>
  <si>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</si>
  <si>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</si>
  <si>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</si>
  <si>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</si>
  <si>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</si>
  <si>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</si>
  <si>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</si>
  <si>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</si>
  <si>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</si>
  <si>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</si>
  <si>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</si>
  <si>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</si>
  <si>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</si>
  <si>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</si>
  <si>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</si>
  <si>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</si>
  <si>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</si>
  <si>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</si>
  <si>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</si>
  <si>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</si>
  <si>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</si>
  <si>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</si>
  <si>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</si>
  <si>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</si>
  <si>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</si>
  <si>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</si>
  <si>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</si>
  <si>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</si>
  <si>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</si>
  <si>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</si>
  <si>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</si>
  <si>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</si>
  <si>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</si>
  <si>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</si>
  <si>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</si>
  <si>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</si>
  <si>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</si>
  <si>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</si>
  <si>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</si>
  <si>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</si>
  <si>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</si>
  <si>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</si>
  <si>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</si>
  <si>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</si>
  <si>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</si>
  <si>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</si>
  <si>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</si>
  <si>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</si>
  <si>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</si>
  <si>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</si>
  <si>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</si>
  <si>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</si>
  <si>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</si>
  <si>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</si>
  <si>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</si>
  <si>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</si>
  <si>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</si>
  <si>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</si>
  <si>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</si>
  <si>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</si>
  <si>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</si>
  <si>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</si>
  <si>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</si>
  <si>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</si>
  <si>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</si>
  <si>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</si>
  <si>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</si>
  <si>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</si>
  <si>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</si>
  <si>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</si>
  <si>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</si>
  <si>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</si>
  <si>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</si>
  <si>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</si>
  <si>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</si>
  <si>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</si>
  <si>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</si>
  <si>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</si>
  <si>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</si>
  <si>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</si>
  <si>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</si>
  <si>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</si>
  <si>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</si>
  <si>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</si>
  <si>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</si>
  <si>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</si>
  <si>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</si>
  <si>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</si>
  <si>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</si>
  <si>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</si>
  <si>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</si>
  <si>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</si>
  <si>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</si>
  <si>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</si>
  <si>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</si>
  <si>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</si>
  <si>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</si>
  <si>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</si>
  <si>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</si>
  <si>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</si>
  <si>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</si>
  <si>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</si>
  <si>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</si>
  <si>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</si>
  <si>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</si>
  <si>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</si>
  <si>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</si>
  <si>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</si>
  <si>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</si>
  <si>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</si>
  <si>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</si>
  <si>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</si>
  <si>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</si>
  <si>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</si>
  <si>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</si>
  <si>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</si>
  <si>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</si>
  <si>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</si>
  <si>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</si>
  <si>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</si>
  <si>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</si>
  <si>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</si>
  <si>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</si>
  <si>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</si>
  <si>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</si>
  <si>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</si>
  <si>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</si>
  <si>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</si>
  <si>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</si>
  <si>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</si>
  <si>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</si>
  <si>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</si>
  <si>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</si>
  <si>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</si>
  <si>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</si>
  <si>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</si>
  <si>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</si>
  <si>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</si>
  <si>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</si>
  <si>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</si>
  <si>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</si>
  <si>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</si>
  <si>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</si>
  <si>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</si>
  <si>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</si>
  <si>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</si>
  <si>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</si>
  <si>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</si>
  <si>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</si>
  <si>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</si>
  <si>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</si>
  <si>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</si>
  <si>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</si>
  <si>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</si>
  <si>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</si>
  <si>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</si>
  <si>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</si>
  <si>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</si>
  <si>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</si>
  <si>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</si>
  <si>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</si>
  <si>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</si>
  <si>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</si>
  <si>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</si>
  <si>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</si>
  <si>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</si>
  <si>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</si>
  <si>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</si>
  <si>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</si>
  <si>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</si>
  <si>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</si>
  <si>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</si>
  <si>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</si>
  <si>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</si>
  <si>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</si>
  <si>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</si>
  <si>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</si>
  <si>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</si>
  <si>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</si>
  <si>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</si>
  <si>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</si>
  <si>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</si>
  <si>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</si>
  <si>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</si>
  <si>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</si>
  <si>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</si>
  <si>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</si>
  <si>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</si>
  <si>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</si>
  <si>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</si>
  <si>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</si>
  <si>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</si>
  <si>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</si>
  <si>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</si>
  <si>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</si>
  <si>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</si>
  <si>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</si>
  <si>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</si>
  <si>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</si>
  <si>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</si>
  <si>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</si>
  <si>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</si>
  <si>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</si>
  <si>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</si>
  <si>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</si>
  <si>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</si>
  <si>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</si>
  <si>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</si>
  <si>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</si>
  <si>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</si>
  <si>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</si>
  <si>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</si>
  <si>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</si>
  <si>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</si>
  <si>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</si>
  <si>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</si>
  <si>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</si>
  <si>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</si>
  <si>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</si>
  <si>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</si>
  <si>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</si>
  <si>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</si>
  <si>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</si>
  <si>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</si>
  <si>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</si>
  <si>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</si>
  <si>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</si>
  <si>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</si>
  <si>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</si>
  <si>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</si>
  <si>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</si>
  <si>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</si>
  <si>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</si>
  <si>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</si>
  <si>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</si>
  <si>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</si>
  <si>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</si>
  <si>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</si>
  <si>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</si>
  <si>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</si>
  <si>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</si>
  <si>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</si>
  <si>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</si>
  <si>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</si>
  <si>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</si>
  <si>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</si>
  <si>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</si>
  <si>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</si>
  <si>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</si>
  <si>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</si>
  <si>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</si>
  <si>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</si>
  <si>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</si>
  <si>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</si>
  <si>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</si>
  <si>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</si>
  <si>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</si>
  <si>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</si>
  <si>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</si>
  <si>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</si>
  <si>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</si>
  <si>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</si>
  <si>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</si>
  <si>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</si>
  <si>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</si>
  <si>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</si>
  <si>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</si>
  <si>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</si>
  <si>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</si>
  <si>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</si>
  <si>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</si>
  <si>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</si>
  <si>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</si>
  <si>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</si>
  <si>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</si>
  <si>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</si>
  <si>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</si>
  <si>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</si>
  <si>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</si>
  <si>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</si>
  <si>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</si>
  <si>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</si>
  <si>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</si>
  <si>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</si>
  <si>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</si>
  <si>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</si>
  <si>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</si>
  <si>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</si>
  <si>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</si>
  <si>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</si>
  <si>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</si>
  <si>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</si>
  <si>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</si>
  <si>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</si>
  <si>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</si>
  <si>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</si>
  <si>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</si>
  <si>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</si>
  <si>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</si>
  <si>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</si>
  <si>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</si>
  <si>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</si>
  <si>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</si>
  <si>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</si>
  <si>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</si>
  <si>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</si>
  <si>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</si>
  <si>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</si>
  <si>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</si>
  <si>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</si>
  <si>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</si>
  <si>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</si>
  <si>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</si>
  <si>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</si>
  <si>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</si>
  <si>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</si>
  <si>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</si>
  <si>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</si>
  <si>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</si>
  <si>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</si>
  <si>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</si>
  <si>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</si>
  <si>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</si>
  <si>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</si>
  <si>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</si>
  <si>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</si>
  <si>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</si>
  <si>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</si>
  <si>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</si>
  <si>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</si>
  <si>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</si>
  <si>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</si>
  <si>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</si>
  <si>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</si>
  <si>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</si>
  <si>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</si>
  <si>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</si>
  <si>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</si>
  <si>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</si>
  <si>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</si>
  <si>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</si>
  <si>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</si>
  <si>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</si>
  <si>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</si>
  <si>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</si>
  <si>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</si>
  <si>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</si>
  <si>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</si>
  <si>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</si>
  <si>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</si>
  <si>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</si>
  <si>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</si>
  <si>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</si>
  <si>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</si>
  <si>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</si>
  <si>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</si>
  <si>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</si>
  <si>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</si>
  <si>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</si>
  <si>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</si>
  <si>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</si>
  <si>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</si>
  <si>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</si>
  <si>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</si>
  <si>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</si>
  <si>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</si>
  <si>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</si>
  <si>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</si>
  <si>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</si>
  <si>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</si>
  <si>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</si>
  <si>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</si>
  <si>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</si>
  <si>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</si>
  <si>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</si>
  <si>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</si>
  <si>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</si>
  <si>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</si>
  <si>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</si>
  <si>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</si>
  <si>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</si>
  <si>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</si>
  <si>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</si>
  <si>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</si>
  <si>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</si>
  <si>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</si>
  <si>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</si>
  <si>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</si>
  <si>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</si>
  <si>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</si>
  <si>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</si>
  <si>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</si>
  <si>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</si>
  <si>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</si>
  <si>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</si>
  <si>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</si>
  <si>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</si>
  <si>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</si>
  <si>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</si>
  <si>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</si>
  <si>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</si>
  <si>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</si>
  <si>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</si>
  <si>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</si>
  <si>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</si>
  <si>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</si>
  <si>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</si>
  <si>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</si>
  <si>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</si>
  <si>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</si>
  <si>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</si>
  <si>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</si>
  <si>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</si>
  <si>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</si>
  <si>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</si>
  <si>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</si>
  <si>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</si>
  <si>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</si>
  <si>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</si>
  <si>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</si>
  <si>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</si>
  <si>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</si>
  <si>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</si>
  <si>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</si>
  <si>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</si>
  <si>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</si>
  <si>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</si>
  <si>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</si>
  <si>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</si>
  <si>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</si>
  <si>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</si>
  <si>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</si>
  <si>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</si>
  <si>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</si>
  <si>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</si>
  <si>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</si>
  <si>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</si>
  <si>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</si>
  <si>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</si>
  <si>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</si>
  <si>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</si>
  <si>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</si>
  <si>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</si>
  <si>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</si>
  <si>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</si>
  <si>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</si>
  <si>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</si>
  <si>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</si>
  <si>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</si>
  <si>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</si>
  <si>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</si>
  <si>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</si>
  <si>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</si>
  <si>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</si>
  <si>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</si>
  <si>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</si>
  <si>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</si>
  <si>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</si>
  <si>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</si>
  <si>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</si>
  <si>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</si>
  <si>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</si>
  <si>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</si>
  <si>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</si>
  <si>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</si>
  <si>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</si>
  <si>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</si>
  <si>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</si>
  <si>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</si>
  <si>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</si>
  <si>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</si>
  <si>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</si>
  <si>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</si>
  <si>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</si>
  <si>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</si>
  <si>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</si>
  <si>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</si>
  <si>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</si>
  <si>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</si>
  <si>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</si>
  <si>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</si>
  <si>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</si>
  <si>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</si>
  <si>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</si>
  <si>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</si>
  <si>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</si>
  <si>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</si>
  <si>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</si>
  <si>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</si>
  <si>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</si>
  <si>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</si>
  <si>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</si>
  <si>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</si>
  <si>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</si>
  <si>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</si>
  <si>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</si>
  <si>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</si>
  <si>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</si>
  <si>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</si>
  <si>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</si>
  <si>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</si>
  <si>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</si>
  <si>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</si>
  <si>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</si>
  <si>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</si>
  <si>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</si>
  <si>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</si>
  <si>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</si>
  <si>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</si>
  <si>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</si>
  <si>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</si>
  <si>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</si>
  <si>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</si>
  <si>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</si>
  <si>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</si>
  <si>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</si>
  <si>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</si>
  <si>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</si>
  <si>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</si>
  <si>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</si>
  <si>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</si>
  <si>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</si>
  <si>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</si>
  <si>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</si>
  <si>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</si>
  <si>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</si>
  <si>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</si>
  <si>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</si>
  <si>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</si>
  <si>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</si>
  <si>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</si>
  <si>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</si>
  <si>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</si>
  <si>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</si>
  <si>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</si>
  <si>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</si>
  <si>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</si>
  <si>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</si>
  <si>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</si>
  <si>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</si>
  <si>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</si>
  <si>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</si>
  <si>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</si>
  <si>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</si>
  <si>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</si>
  <si>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</si>
  <si>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</si>
  <si>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</si>
  <si>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</si>
  <si>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</si>
  <si>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</si>
  <si>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</si>
  <si>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</si>
  <si>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</si>
  <si>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</si>
  <si>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</si>
  <si>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</si>
  <si>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</si>
  <si>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</si>
  <si>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</si>
  <si>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</si>
  <si>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</si>
  <si>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</si>
  <si>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</si>
  <si>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</si>
  <si>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</si>
  <si>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</si>
  <si>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</si>
  <si>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</si>
  <si>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</si>
  <si>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</si>
  <si>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</si>
  <si>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</si>
  <si>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</si>
  <si>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</si>
  <si>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</si>
  <si>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</si>
  <si>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</si>
  <si>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</si>
  <si>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</si>
  <si>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</si>
  <si>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</si>
  <si>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</si>
  <si>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</si>
  <si>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</si>
  <si>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</si>
  <si>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</si>
  <si>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</si>
  <si>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</si>
  <si>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</si>
  <si>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</si>
  <si>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</si>
  <si>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</si>
  <si>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</si>
  <si>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</si>
  <si>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</si>
  <si>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</si>
  <si>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</si>
  <si>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</si>
  <si>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</si>
  <si>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</si>
  <si>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</si>
  <si>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</si>
  <si>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</si>
  <si>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</si>
  <si>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</si>
  <si>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</si>
  <si>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</si>
  <si>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</si>
  <si>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</si>
  <si>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</si>
  <si>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</si>
  <si>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</si>
  <si>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</si>
  <si>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</si>
  <si>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</si>
  <si>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</si>
  <si>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</si>
  <si>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</si>
  <si>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</si>
  <si>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</si>
  <si>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</si>
  <si>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</si>
  <si>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</si>
  <si>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</si>
  <si>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</si>
  <si>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</si>
  <si>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</si>
  <si>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</si>
  <si>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</si>
  <si>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</si>
  <si>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</si>
  <si>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</si>
  <si>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</si>
  <si>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</si>
  <si>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</si>
  <si>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</si>
  <si>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</si>
  <si>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</si>
  <si>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</si>
  <si>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</si>
  <si>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</si>
  <si>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</si>
  <si>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</si>
  <si>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</si>
  <si>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</si>
  <si>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</si>
  <si>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</si>
  <si>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</si>
  <si>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</si>
  <si>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</si>
  <si>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</si>
  <si>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</si>
  <si>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</si>
  <si>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</si>
  <si>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</si>
  <si>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</si>
  <si>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</si>
  <si>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</si>
  <si>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</si>
  <si>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</si>
  <si>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</si>
  <si>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</si>
  <si>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</si>
  <si>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</si>
  <si>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</si>
  <si>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</si>
  <si>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</si>
  <si>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</si>
  <si>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</si>
  <si>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</si>
  <si>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</si>
  <si>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</si>
  <si>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</si>
  <si>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</si>
  <si>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</si>
  <si>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</si>
  <si>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</si>
  <si>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</si>
  <si>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</si>
  <si>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</si>
  <si>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</si>
  <si>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</si>
  <si>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</si>
  <si>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</si>
  <si>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</si>
  <si>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</si>
  <si>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</si>
  <si>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</si>
  <si>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</si>
  <si>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</si>
  <si>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</si>
  <si>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</si>
  <si>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</si>
  <si>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</si>
  <si>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</si>
  <si>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</si>
  <si>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</si>
  <si>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</si>
  <si>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</si>
  <si>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</si>
  <si>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</si>
  <si>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</si>
  <si>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</si>
  <si>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</si>
  <si>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</si>
  <si>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</si>
  <si>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</si>
  <si>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</si>
  <si>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</si>
  <si>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</si>
  <si>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</si>
  <si>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</si>
  <si>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</si>
  <si>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</si>
  <si>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</si>
  <si>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</si>
  <si>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</si>
  <si>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</si>
  <si>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</si>
  <si>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</si>
  <si>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</si>
  <si>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</si>
  <si>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</si>
  <si>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</si>
  <si>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</si>
  <si>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</si>
  <si>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</si>
  <si>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</si>
  <si>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</si>
  <si>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</si>
  <si>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</si>
  <si>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</si>
  <si>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</si>
  <si>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</si>
  <si>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</si>
  <si>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</si>
  <si>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</si>
  <si>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</si>
  <si>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</si>
  <si>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</si>
  <si>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</si>
  <si>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</si>
  <si>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</si>
  <si>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</si>
  <si>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</si>
  <si>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</si>
  <si>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</si>
  <si>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</si>
  <si>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</si>
  <si>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</si>
  <si>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</si>
  <si>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</si>
  <si>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</si>
  <si>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</si>
  <si>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</si>
  <si>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</si>
  <si>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</si>
  <si>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</si>
  <si>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</si>
  <si>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</si>
  <si>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</si>
  <si>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</si>
  <si>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</si>
  <si>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</si>
  <si>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</si>
  <si>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</si>
  <si>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</si>
  <si>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</si>
  <si>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</si>
  <si>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</si>
  <si>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</si>
  <si>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</si>
  <si>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</si>
  <si>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</si>
  <si>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</si>
  <si>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</si>
  <si>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</si>
  <si>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</si>
  <si>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</si>
  <si>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</si>
  <si>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</si>
  <si>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</si>
  <si>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</si>
  <si>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</si>
  <si>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</si>
  <si>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</si>
  <si>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</si>
  <si>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</si>
  <si>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</si>
  <si>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</si>
  <si>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</si>
  <si>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</si>
  <si>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</si>
  <si>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</si>
  <si>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</si>
  <si>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</si>
  <si>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</si>
  <si>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</si>
  <si>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</si>
  <si>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</si>
  <si>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</si>
  <si>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</si>
  <si>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</si>
  <si>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</si>
  <si>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</si>
  <si>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</si>
  <si>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</si>
  <si>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</si>
  <si>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</si>
  <si>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</si>
  <si>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</si>
  <si>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</si>
  <si>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</si>
  <si>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</si>
  <si>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</si>
  <si>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</si>
  <si>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</si>
  <si>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</si>
  <si>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</si>
  <si>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</si>
  <si>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</si>
  <si>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</si>
  <si>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</si>
  <si>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</si>
  <si>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</si>
  <si>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</si>
  <si>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</si>
  <si>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</si>
  <si>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</si>
  <si>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</si>
  <si>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</si>
  <si>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</si>
  <si>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</si>
  <si>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</si>
  <si>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</si>
  <si>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</si>
  <si>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</si>
  <si>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</si>
  <si>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</si>
  <si>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</si>
  <si>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</si>
  <si>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</si>
  <si>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</si>
  <si>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</si>
  <si>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</si>
  <si>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</si>
  <si>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</si>
  <si>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</si>
  <si>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</si>
  <si>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</si>
  <si>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</si>
  <si>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</si>
  <si>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</si>
  <si>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</si>
  <si>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</si>
  <si>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</si>
  <si>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</si>
  <si>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</si>
  <si>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</si>
  <si>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</si>
  <si>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</si>
  <si>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</si>
  <si>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</si>
  <si>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</si>
  <si>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</si>
  <si>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</si>
  <si>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</si>
  <si>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</si>
  <si>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</si>
  <si>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</si>
  <si>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</si>
  <si>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</si>
  <si>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</si>
  <si>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</si>
  <si>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</si>
  <si>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</si>
  <si>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</si>
  <si>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</si>
  <si>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</si>
  <si>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</si>
  <si>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</si>
  <si>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</si>
  <si>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</si>
  <si>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</si>
  <si>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</si>
  <si>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</si>
  <si>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</si>
  <si>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</si>
  <si>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</si>
  <si>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</si>
  <si>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</si>
  <si>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</si>
  <si>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</si>
  <si>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</si>
  <si>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</si>
  <si>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</si>
  <si>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</si>
  <si>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</si>
  <si>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</si>
  <si>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</si>
  <si>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</si>
  <si>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</si>
  <si>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</si>
  <si>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</si>
  <si>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</si>
  <si>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</si>
  <si>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</si>
  <si>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</si>
  <si>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</si>
  <si>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</si>
  <si>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</si>
  <si>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</si>
  <si>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</si>
  <si>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</si>
  <si>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</si>
  <si>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</si>
  <si>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</si>
  <si>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</si>
  <si>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</si>
  <si>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</si>
  <si>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</si>
  <si>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</si>
  <si>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</si>
  <si>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</si>
  <si>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</si>
  <si>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</si>
  <si>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</si>
  <si>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</si>
  <si>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</si>
  <si>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</si>
  <si>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</si>
  <si>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</si>
  <si>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</si>
  <si>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</si>
  <si>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</si>
  <si>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</si>
  <si>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</si>
  <si>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</si>
  <si>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</si>
  <si>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</si>
  <si>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</si>
  <si>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</si>
  <si>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</si>
  <si>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</si>
  <si>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</si>
  <si>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</si>
  <si>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</si>
  <si>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</si>
  <si>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</si>
  <si>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</si>
  <si>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</si>
  <si>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</si>
  <si>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</si>
  <si>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</si>
  <si>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</si>
  <si>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</si>
  <si>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</si>
  <si>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</si>
  <si>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</si>
  <si>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</si>
  <si>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</si>
  <si>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</si>
  <si>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</si>
  <si>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</si>
  <si>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</si>
  <si>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</si>
  <si>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</si>
  <si>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</si>
  <si>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</si>
  <si>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</si>
  <si>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</si>
  <si>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</si>
  <si>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</si>
  <si>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</si>
  <si>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</si>
  <si>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</si>
  <si>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</si>
  <si>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</si>
  <si>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</si>
  <si>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</si>
  <si>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</si>
  <si>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</si>
  <si>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</si>
  <si>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</si>
  <si>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</si>
  <si>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</si>
  <si>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</si>
  <si>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</si>
  <si>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</si>
  <si>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</si>
  <si>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</si>
  <si>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</si>
  <si>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</si>
  <si>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</si>
  <si>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</si>
  <si>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</si>
  <si>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</si>
  <si>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</si>
  <si>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</si>
  <si>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</si>
  <si>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</si>
  <si>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</si>
  <si>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</si>
  <si>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</si>
  <si>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</si>
  <si>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</si>
  <si>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</si>
  <si>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</si>
  <si>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</si>
  <si>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</si>
  <si>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</si>
  <si>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</si>
  <si>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</si>
  <si>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</si>
  <si>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</si>
  <si>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</si>
  <si>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</si>
  <si>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</si>
  <si>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</si>
  <si>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</si>
  <si>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</si>
  <si>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</si>
  <si>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</si>
  <si>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</si>
  <si>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</si>
  <si>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</si>
  <si>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</si>
  <si>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</si>
  <si>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</si>
  <si>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</si>
  <si>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</si>
  <si>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</si>
  <si>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</si>
  <si>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</si>
  <si>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</si>
  <si>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</si>
  <si>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</si>
  <si>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</si>
  <si>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</si>
  <si>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</si>
  <si>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</si>
  <si>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</si>
  <si>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</si>
  <si>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</si>
  <si>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</si>
  <si>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</si>
  <si>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</si>
  <si>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</si>
  <si>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</si>
  <si>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</si>
  <si>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</si>
  <si>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</si>
  <si>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</si>
  <si>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</si>
  <si>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</si>
  <si>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</si>
  <si>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</si>
  <si>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</si>
  <si>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</si>
  <si>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</si>
  <si>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</si>
  <si>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</si>
  <si>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</si>
  <si>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</si>
  <si>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</si>
  <si>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</si>
  <si>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</si>
  <si>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</si>
  <si>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</si>
  <si>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</si>
  <si>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</si>
  <si>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</si>
  <si>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</si>
  <si>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</si>
  <si>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</si>
  <si>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</si>
  <si>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</si>
  <si>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</si>
  <si>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</si>
  <si>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</si>
  <si>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</si>
  <si>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</si>
  <si>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</si>
  <si>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</si>
  <si>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</si>
  <si>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</si>
  <si>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</si>
  <si>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</si>
  <si>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</si>
  <si>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</si>
  <si>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</si>
  <si>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</si>
  <si>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</si>
  <si>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</si>
  <si>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</si>
  <si>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</si>
  <si>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</si>
  <si>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</si>
  <si>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</si>
  <si>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</si>
  <si>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</si>
  <si>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</si>
  <si>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</si>
  <si>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</si>
  <si>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</si>
  <si>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</si>
  <si>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</si>
  <si>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</si>
  <si>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</si>
  <si>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</si>
  <si>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</si>
  <si>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</si>
  <si>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</si>
  <si>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</si>
  <si>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</si>
  <si>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</si>
  <si>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</si>
  <si>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</si>
  <si>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</si>
  <si>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</si>
  <si>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</si>
  <si>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</si>
  <si>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</si>
  <si>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</si>
  <si>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</si>
  <si>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</si>
  <si>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</si>
  <si>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</si>
  <si>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</si>
  <si>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</si>
  <si>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</si>
  <si>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</si>
  <si>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</si>
  <si>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</si>
  <si>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</si>
  <si>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</si>
  <si>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</si>
  <si>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</si>
  <si>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</si>
  <si>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</si>
  <si>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</si>
  <si>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</si>
  <si>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</si>
  <si>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</si>
  <si>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</si>
  <si>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</si>
  <si>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</si>
  <si>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</si>
  <si>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</si>
  <si>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</si>
  <si>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</si>
  <si>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</si>
  <si>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</si>
  <si>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</si>
  <si>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</si>
  <si>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</si>
  <si>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</si>
  <si>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</si>
  <si>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</si>
  <si>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</si>
  <si>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</si>
  <si>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</si>
  <si>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</si>
  <si>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</si>
  <si>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</si>
  <si>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</si>
  <si>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</si>
  <si>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</si>
  <si>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</si>
  <si>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</si>
  <si>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</si>
  <si>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</si>
  <si>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</si>
  <si>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</si>
  <si>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</si>
  <si>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</si>
  <si>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</si>
  <si>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</si>
  <si>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</si>
  <si>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</si>
  <si>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</si>
  <si>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</si>
  <si>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</si>
  <si>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</si>
  <si>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</si>
  <si>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</si>
  <si>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</si>
  <si>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</si>
  <si>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</si>
  <si>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</si>
  <si>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</si>
  <si>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</si>
  <si>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</si>
  <si>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</si>
  <si>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</si>
  <si>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</si>
  <si>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</si>
  <si>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</si>
  <si>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</si>
  <si>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</si>
  <si>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</si>
  <si>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</si>
  <si>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</si>
  <si>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</si>
  <si>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</si>
  <si>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</si>
  <si>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</si>
  <si>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</si>
  <si>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</si>
  <si>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</si>
  <si>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</si>
  <si>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</si>
  <si>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</si>
  <si>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</si>
  <si>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</si>
  <si>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</si>
  <si>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</si>
  <si>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</si>
  <si>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</si>
  <si>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</si>
  <si>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</si>
  <si>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</si>
  <si>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</si>
  <si>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</si>
  <si>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</si>
  <si>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</si>
  <si>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</si>
  <si>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</si>
  <si>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</si>
  <si>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</si>
  <si>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</si>
  <si>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</si>
  <si>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</si>
  <si>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</si>
  <si>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</si>
  <si>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</si>
  <si>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</si>
  <si>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</si>
  <si>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</si>
  <si>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</si>
  <si>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</si>
  <si>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</si>
  <si>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</si>
  <si>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</si>
  <si>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</si>
  <si>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</si>
  <si>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</si>
  <si>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</si>
  <si>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</si>
  <si>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</si>
  <si>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</si>
  <si>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</si>
  <si>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</si>
  <si>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</si>
  <si>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</si>
  <si>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</si>
  <si>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</si>
  <si>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</si>
  <si>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</si>
  <si>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</si>
  <si>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</si>
  <si>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</si>
  <si>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</si>
  <si>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</si>
  <si>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</si>
  <si>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</si>
  <si>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</si>
  <si>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</si>
  <si>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</si>
  <si>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</si>
  <si>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</si>
  <si>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</si>
  <si>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</si>
  <si>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</si>
  <si>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</si>
  <si>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</si>
  <si>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</si>
  <si>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</si>
  <si>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</si>
  <si>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</si>
  <si>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</si>
  <si>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</si>
  <si>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</si>
  <si>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</si>
  <si>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</si>
  <si>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</si>
  <si>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</si>
  <si>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</si>
  <si>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</si>
  <si>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</si>
  <si>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</si>
  <si>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</si>
  <si>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</si>
  <si>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</si>
  <si>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</si>
  <si>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</si>
  <si>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</si>
  <si>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</si>
  <si>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</si>
  <si>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</si>
  <si>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</si>
  <si>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</si>
  <si>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</si>
  <si>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</si>
  <si>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</si>
  <si>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</si>
  <si>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</si>
  <si>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</si>
  <si>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</si>
  <si>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</si>
  <si>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</si>
  <si>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</si>
  <si>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</si>
  <si>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</si>
  <si>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</si>
  <si>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</si>
  <si>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</si>
  <si>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</si>
  <si>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</si>
  <si>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</si>
  <si>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</si>
  <si>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</si>
  <si>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</si>
  <si>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</si>
  <si>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</si>
  <si>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</si>
  <si>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</si>
  <si>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</si>
  <si>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</si>
  <si>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</si>
  <si>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</si>
  <si>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</si>
  <si>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</si>
  <si>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</si>
  <si>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</si>
  <si>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</si>
  <si>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</si>
  <si>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</si>
  <si>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</si>
  <si>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</si>
  <si>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</si>
  <si>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</si>
  <si>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</si>
  <si>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</si>
  <si>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</si>
  <si>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</si>
  <si>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</si>
  <si>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</si>
  <si>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</si>
  <si>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</si>
  <si>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</si>
  <si>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</si>
  <si>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</si>
  <si>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</si>
  <si>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</si>
  <si>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</si>
  <si>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</si>
  <si>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</si>
  <si>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</si>
  <si>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</si>
  <si>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</si>
  <si>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</si>
  <si>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</si>
  <si>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</si>
  <si>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</si>
  <si>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</si>
  <si>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</si>
  <si>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</si>
  <si>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</si>
  <si>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</si>
  <si>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</si>
  <si>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</si>
  <si>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</si>
  <si>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</si>
  <si>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</si>
  <si>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</si>
  <si>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</si>
  <si>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</si>
  <si>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</si>
  <si>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</si>
  <si>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</si>
  <si>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</si>
  <si>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</si>
  <si>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</si>
  <si>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</si>
  <si>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</si>
  <si>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</si>
  <si>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</si>
  <si>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</si>
  <si>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</si>
  <si>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</si>
  <si>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</si>
  <si>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</si>
  <si>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</si>
  <si>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</si>
  <si>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</si>
  <si>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</si>
  <si>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</si>
  <si>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</si>
  <si>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</si>
  <si>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</si>
  <si>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</si>
  <si>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</si>
  <si>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</si>
  <si>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</si>
  <si>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</si>
  <si>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</si>
  <si>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</si>
  <si>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</si>
  <si>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</si>
  <si>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</si>
  <si>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</si>
  <si>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</si>
  <si>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</si>
  <si>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</si>
  <si>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</si>
  <si>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</si>
  <si>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</si>
  <si>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</si>
  <si>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</si>
  <si>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</si>
  <si>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</si>
  <si>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</si>
  <si>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</si>
  <si>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</si>
  <si>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</si>
  <si>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</si>
  <si>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</si>
  <si>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</si>
  <si>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</si>
  <si>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</si>
  <si>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</si>
  <si>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</si>
  <si>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</si>
  <si>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</si>
  <si>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</si>
  <si>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</si>
  <si>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</si>
  <si>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</si>
  <si>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</si>
  <si>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</si>
  <si>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</si>
  <si>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</si>
  <si>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</si>
  <si>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</si>
  <si>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</si>
  <si>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</si>
  <si>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</si>
  <si>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</si>
  <si>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</si>
  <si>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</si>
  <si>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</si>
  <si>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</si>
  <si>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</si>
  <si>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</si>
  <si>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</si>
  <si>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</si>
  <si>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</si>
  <si>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</si>
  <si>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</si>
  <si>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</si>
  <si>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</si>
  <si>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</si>
  <si>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</si>
  <si>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</si>
  <si>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</si>
  <si>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</si>
  <si>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</si>
  <si>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</si>
  <si>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</si>
  <si>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</si>
  <si>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</si>
  <si>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</si>
  <si>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</si>
  <si>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</si>
  <si>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</si>
  <si>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</si>
  <si>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</si>
  <si>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</si>
  <si>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</si>
  <si>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</si>
  <si>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</si>
  <si>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</si>
  <si>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</si>
  <si>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</si>
  <si>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</si>
  <si>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</si>
  <si>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</si>
  <si>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</si>
  <si>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</si>
  <si>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</si>
  <si>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</si>
  <si>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</si>
  <si>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</si>
  <si>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</si>
  <si>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</si>
  <si>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</si>
  <si>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</si>
  <si>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</si>
  <si>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</si>
  <si>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</si>
  <si>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</si>
  <si>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</si>
  <si>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</si>
  <si>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</si>
  <si>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</si>
  <si>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</si>
  <si>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</si>
  <si>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</si>
  <si>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</si>
  <si>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</si>
  <si>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</si>
  <si>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</si>
  <si>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</si>
  <si>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</si>
  <si>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</si>
  <si>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</si>
  <si>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</si>
  <si>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</si>
  <si>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</si>
  <si>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</si>
  <si>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</si>
  <si>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</si>
  <si>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</si>
  <si>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</si>
  <si>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</si>
  <si>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</si>
  <si>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</si>
  <si>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</si>
  <si>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</si>
  <si>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</si>
  <si>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</si>
  <si>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</si>
  <si>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</si>
  <si>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</si>
  <si>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</si>
  <si>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</si>
  <si>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</si>
  <si>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</si>
  <si>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</si>
  <si>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</si>
  <si>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</si>
  <si>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</si>
  <si>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</si>
  <si>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</si>
  <si>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</si>
  <si>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</si>
  <si>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</si>
  <si>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</si>
  <si>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</si>
  <si>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</si>
  <si>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</si>
  <si>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</si>
  <si>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</si>
  <si>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</si>
  <si>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</si>
  <si>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</si>
  <si>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</si>
  <si>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</si>
  <si>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</si>
  <si>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</si>
  <si>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</si>
  <si>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</si>
  <si>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</si>
  <si>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</si>
  <si>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</si>
  <si>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</si>
  <si>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</si>
  <si>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</si>
  <si>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</si>
  <si>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</si>
  <si>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</si>
  <si>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</si>
  <si>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</si>
  <si>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</si>
  <si>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</si>
  <si>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</si>
  <si>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</si>
  <si>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</si>
  <si>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</si>
  <si>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</si>
  <si>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</si>
  <si>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</si>
  <si>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</si>
  <si>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</si>
  <si>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</si>
  <si>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</si>
  <si>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</si>
  <si>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</si>
  <si>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</si>
  <si>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</si>
  <si>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</si>
  <si>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</si>
  <si>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</si>
  <si>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</si>
  <si>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</si>
  <si>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</si>
  <si>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</si>
  <si>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</si>
  <si>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</si>
  <si>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</si>
  <si>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</si>
  <si>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</si>
  <si>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</si>
  <si>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</si>
  <si>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</si>
  <si>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</si>
  <si>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</si>
  <si>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</si>
  <si>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</si>
  <si>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</si>
  <si>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</si>
  <si>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</si>
  <si>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</si>
  <si>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</si>
  <si>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</si>
  <si>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</si>
  <si>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</si>
  <si>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</si>
  <si>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</si>
  <si>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</si>
  <si>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</si>
  <si>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</si>
  <si>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</si>
  <si>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</si>
  <si>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</si>
  <si>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</si>
  <si>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</si>
  <si>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</si>
  <si>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</si>
  <si>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</si>
  <si>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</si>
  <si>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</si>
  <si>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</si>
  <si>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</si>
  <si>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</si>
  <si>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</si>
  <si>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</si>
  <si>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</si>
  <si>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</si>
  <si>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</si>
  <si>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</si>
  <si>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</si>
  <si>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</si>
  <si>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</si>
  <si>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</si>
  <si>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</si>
  <si>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</si>
  <si>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</si>
  <si>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</si>
  <si>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</si>
  <si>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</si>
  <si>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</si>
  <si>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</si>
  <si>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</si>
  <si>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</si>
  <si>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</si>
  <si>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</si>
  <si>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</si>
  <si>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</si>
  <si>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</si>
  <si>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</si>
  <si>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</si>
  <si>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</si>
  <si>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</si>
  <si>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</si>
  <si>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</si>
  <si>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</si>
  <si>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</si>
  <si>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</si>
  <si>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</si>
  <si>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</si>
  <si>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</si>
  <si>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</si>
  <si>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</si>
  <si>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</si>
  <si>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</si>
  <si>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</si>
  <si>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</si>
  <si>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</si>
  <si>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</si>
  <si>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</si>
  <si>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</si>
  <si>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</si>
  <si>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</si>
  <si>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</si>
  <si>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</si>
  <si>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</si>
  <si>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</si>
  <si>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</si>
  <si>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</si>
  <si>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</si>
  <si>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</si>
  <si>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</si>
  <si>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</si>
  <si>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</si>
  <si>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</si>
  <si>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</si>
  <si>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</si>
  <si>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</si>
  <si>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</si>
  <si>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</si>
  <si>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</si>
  <si>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</si>
  <si>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</si>
  <si>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</si>
  <si>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</si>
  <si>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</si>
  <si>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</si>
  <si>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</si>
  <si>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</si>
  <si>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</si>
  <si>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</si>
  <si>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</si>
  <si>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</si>
  <si>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</si>
  <si>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</si>
  <si>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</si>
  <si>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</si>
  <si>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</si>
  <si>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</si>
  <si>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</si>
  <si>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</si>
  <si>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</si>
  <si>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</si>
  <si>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</si>
  <si>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</si>
  <si>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</si>
  <si>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</si>
  <si>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</si>
  <si>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</si>
  <si>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</si>
  <si>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</si>
  <si>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</si>
  <si>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</si>
  <si>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</si>
  <si>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</si>
  <si>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</si>
  <si>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</si>
  <si>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</si>
  <si>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</si>
  <si>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</si>
  <si>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</si>
  <si>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</si>
  <si>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</si>
  <si>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</si>
  <si>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</si>
  <si>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</si>
  <si>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</si>
  <si>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</si>
  <si>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</si>
  <si>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</si>
  <si>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</si>
  <si>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</si>
  <si>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</si>
  <si>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</si>
  <si>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</si>
  <si>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</si>
  <si>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</si>
  <si>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</si>
  <si>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</si>
  <si>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</si>
  <si>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</si>
  <si>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</si>
  <si>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</si>
  <si>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</si>
  <si>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</si>
  <si>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</si>
  <si>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</si>
  <si>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</si>
  <si>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</si>
  <si>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</si>
  <si>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</si>
  <si>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</si>
  <si>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</si>
  <si>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</si>
  <si>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</si>
  <si>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</si>
  <si>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</si>
  <si>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</si>
  <si>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</si>
  <si>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</si>
  <si>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</si>
  <si>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</si>
  <si>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</si>
  <si>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</si>
  <si>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</si>
  <si>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</si>
  <si>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</si>
  <si>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</si>
  <si>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</si>
  <si>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</si>
  <si>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</si>
  <si>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</si>
  <si>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</si>
  <si>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</si>
  <si>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</si>
  <si>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</si>
  <si>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</si>
  <si>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</si>
  <si>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</si>
  <si>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</si>
  <si>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</si>
  <si>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</si>
  <si>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</si>
  <si>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</si>
  <si>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</si>
  <si>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</si>
  <si>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</si>
  <si>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</si>
  <si>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</si>
  <si>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</si>
  <si>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</si>
  <si>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</si>
  <si>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</si>
  <si>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</si>
  <si>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</si>
  <si>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</si>
  <si>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</si>
  <si>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</si>
  <si>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</si>
  <si>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</si>
  <si>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</si>
  <si>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</si>
  <si>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</si>
  <si>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</si>
  <si>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</si>
  <si>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</si>
  <si>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</si>
  <si>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</si>
  <si>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</si>
  <si>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</si>
  <si>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</si>
  <si>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</si>
  <si>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</si>
  <si>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</si>
  <si>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</si>
  <si>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</si>
  <si>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</si>
  <si>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</si>
  <si>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</si>
  <si>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</si>
  <si>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</si>
  <si>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</si>
  <si>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</si>
  <si>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</si>
  <si>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</si>
  <si>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</si>
  <si>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</si>
  <si>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</si>
  <si>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</si>
  <si>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</si>
  <si>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</si>
  <si>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</si>
  <si>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</si>
  <si>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</si>
  <si>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</si>
  <si>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</si>
  <si>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</si>
  <si>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</si>
  <si>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</si>
  <si>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</si>
  <si>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</si>
  <si>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</si>
  <si>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</si>
  <si>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</si>
  <si>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</si>
  <si>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</si>
  <si>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</si>
  <si>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</si>
  <si>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</si>
  <si>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</si>
  <si>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</si>
  <si>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</si>
  <si>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</si>
  <si>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</si>
  <si>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</si>
  <si>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</si>
  <si>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</si>
  <si>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</si>
  <si>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</si>
  <si>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</si>
  <si>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</si>
  <si>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</si>
  <si>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</si>
  <si>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</si>
  <si>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</si>
  <si>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</si>
  <si>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</si>
  <si>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</si>
  <si>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</si>
  <si>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</si>
  <si>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</si>
  <si>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</si>
  <si>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</si>
  <si>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</si>
  <si>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</si>
  <si>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</si>
  <si>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</si>
  <si>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</si>
  <si>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</si>
  <si>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</si>
  <si>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</si>
  <si>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</si>
  <si>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</si>
  <si>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</si>
  <si>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</si>
  <si>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</si>
  <si>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</si>
  <si>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</si>
  <si>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</si>
  <si>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</si>
  <si>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</si>
  <si>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</si>
  <si>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</si>
  <si>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</si>
  <si>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</si>
  <si>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</si>
  <si>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</si>
  <si>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</si>
  <si>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</si>
  <si>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</si>
  <si>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</si>
  <si>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</si>
  <si>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</si>
  <si>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</si>
  <si>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</si>
  <si>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</si>
  <si>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</si>
  <si>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</si>
  <si>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</si>
  <si>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</si>
  <si>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</si>
  <si>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</si>
  <si>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</si>
  <si>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</si>
  <si>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</si>
  <si>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</si>
  <si>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</si>
  <si>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</si>
  <si>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</si>
  <si>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</si>
  <si>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</si>
  <si>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</si>
  <si>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</si>
  <si>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</si>
  <si>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</si>
  <si>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</si>
  <si>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</si>
  <si>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</si>
  <si>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</si>
  <si>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</si>
  <si>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</si>
  <si>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</si>
  <si>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</si>
  <si>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</si>
  <si>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</si>
  <si>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</si>
  <si>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</si>
  <si>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</si>
  <si>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</si>
  <si>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</si>
  <si>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</si>
  <si>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</si>
  <si>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</si>
  <si>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</si>
  <si>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</si>
  <si>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</si>
  <si>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</si>
  <si>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</si>
  <si>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</si>
  <si>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</si>
  <si>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</si>
  <si>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</si>
  <si>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</si>
  <si>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</si>
  <si>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</si>
  <si>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</si>
  <si>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</si>
  <si>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</si>
  <si>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</si>
  <si>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</si>
  <si>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</si>
  <si>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</si>
  <si>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</si>
  <si>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</si>
  <si>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</si>
  <si>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</si>
  <si>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</si>
  <si>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</si>
  <si>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</si>
  <si>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</si>
  <si>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</si>
  <si>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</si>
  <si>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</si>
  <si>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</si>
  <si>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</si>
  <si>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</si>
  <si>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</si>
  <si>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</si>
  <si>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</si>
  <si>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</si>
  <si>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</si>
  <si>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</si>
  <si>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</si>
  <si>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</si>
  <si>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</si>
  <si>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</si>
  <si>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</si>
  <si>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</si>
  <si>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</si>
  <si>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</si>
  <si>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</si>
  <si>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</si>
  <si>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</si>
  <si>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</si>
  <si>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</si>
  <si>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</si>
  <si>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</si>
  <si>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</si>
  <si>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</si>
  <si>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</si>
  <si>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</si>
  <si>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</si>
  <si>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</si>
  <si>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</si>
  <si>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</si>
  <si>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</si>
  <si>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</si>
  <si>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</si>
  <si>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</si>
  <si>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</si>
  <si>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</si>
  <si>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</si>
  <si>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</si>
  <si>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</si>
  <si>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</si>
  <si>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</si>
  <si>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</si>
  <si>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</si>
  <si>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</si>
  <si>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</si>
  <si>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</si>
  <si>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</si>
  <si>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</si>
  <si>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</si>
  <si>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</si>
  <si>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</si>
  <si>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</si>
  <si>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</si>
  <si>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</si>
  <si>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</si>
  <si>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</si>
  <si>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</si>
  <si>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</si>
  <si>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</si>
  <si>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</si>
  <si>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</si>
  <si>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</si>
  <si>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</si>
  <si>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</si>
  <si>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</si>
  <si>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</si>
  <si>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</si>
  <si>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</si>
  <si>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</si>
  <si>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</si>
  <si>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</si>
  <si>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</si>
  <si>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</si>
  <si>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</si>
  <si>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</si>
  <si>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</si>
  <si>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</si>
  <si>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</si>
  <si>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</si>
  <si>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</si>
  <si>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</si>
  <si>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</si>
  <si>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</si>
  <si>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</si>
  <si>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</si>
  <si>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</si>
  <si>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</si>
  <si>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</si>
  <si>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</si>
  <si>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</si>
  <si>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</si>
  <si>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</si>
  <si>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</si>
  <si>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</si>
  <si>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</si>
  <si>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</si>
  <si>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</si>
  <si>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</si>
  <si>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</si>
  <si>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</si>
  <si>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</si>
  <si>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</si>
  <si>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</si>
  <si>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</si>
  <si>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</si>
  <si>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</si>
  <si>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</si>
  <si>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</si>
  <si>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</si>
  <si>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</si>
  <si>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</si>
  <si>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</si>
  <si>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</si>
  <si>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</si>
  <si>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</si>
  <si>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</si>
  <si>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</si>
  <si>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</si>
  <si>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</si>
  <si>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</si>
  <si>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</si>
  <si>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</si>
  <si>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</si>
  <si>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</si>
  <si>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</si>
  <si>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</si>
  <si>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</si>
  <si>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</si>
  <si>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</si>
  <si>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</si>
  <si>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</si>
  <si>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</si>
  <si>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</si>
  <si>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</si>
  <si>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</si>
  <si>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</si>
  <si>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</si>
  <si>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</si>
  <si>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</si>
  <si>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</si>
  <si>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</si>
  <si>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</si>
  <si>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</si>
  <si>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</si>
  <si>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</si>
  <si>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</si>
  <si>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</si>
  <si>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</si>
  <si>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</si>
  <si>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</si>
  <si>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</si>
  <si>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</si>
  <si>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</si>
  <si>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</si>
  <si>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</si>
  <si>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</si>
  <si>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</si>
  <si>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</si>
  <si>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</si>
  <si>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</si>
  <si>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</si>
  <si>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</si>
  <si>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</si>
  <si>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</si>
  <si>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</si>
  <si>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</si>
  <si>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</si>
  <si>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</si>
  <si>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</si>
  <si>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</si>
  <si>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</si>
  <si>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</si>
  <si>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</si>
  <si>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</si>
  <si>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</si>
  <si>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</si>
  <si>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</si>
  <si>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</si>
  <si>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</si>
  <si>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</si>
  <si>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</si>
  <si>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</si>
  <si>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</si>
  <si>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</si>
  <si>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</si>
  <si>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</si>
  <si>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</si>
  <si>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</si>
  <si>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</si>
  <si>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</si>
  <si>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</si>
  <si>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</si>
  <si>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</si>
  <si>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</si>
  <si>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</si>
  <si>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</si>
  <si>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</si>
  <si>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</si>
  <si>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</si>
  <si>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</si>
  <si>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</si>
  <si>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</si>
  <si>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</si>
  <si>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</si>
  <si>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</si>
  <si>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</si>
  <si>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</si>
  <si>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</si>
  <si>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</si>
  <si>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</si>
  <si>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</si>
  <si>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</si>
  <si>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</si>
  <si>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</si>
  <si>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</si>
  <si>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</si>
  <si>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</si>
  <si>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</si>
  <si>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</si>
  <si>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</si>
  <si>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</si>
  <si>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</si>
  <si>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</si>
  <si>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</si>
  <si>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</si>
  <si>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</si>
  <si>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</si>
  <si>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</si>
  <si>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</si>
  <si>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</si>
  <si>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</si>
  <si>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</si>
  <si>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</si>
  <si>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</si>
  <si>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</si>
  <si>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</si>
  <si>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</si>
  <si>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</si>
  <si>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</si>
  <si>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</si>
  <si>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</si>
  <si>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</si>
  <si>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</si>
  <si>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</si>
  <si>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</si>
  <si>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</si>
  <si>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</si>
  <si>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</si>
  <si>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</si>
  <si>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</si>
  <si>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</si>
  <si>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</si>
  <si>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</si>
  <si>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</si>
  <si>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</si>
  <si>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</si>
  <si>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</si>
  <si>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</si>
  <si>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</si>
  <si>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</si>
  <si>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</si>
  <si>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</si>
  <si>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</si>
  <si>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</si>
  <si>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</si>
  <si>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</si>
  <si>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</si>
  <si>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</si>
  <si>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</si>
  <si>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</si>
  <si>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</si>
  <si>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</si>
  <si>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</si>
  <si>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</si>
  <si>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</si>
  <si>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</si>
  <si>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</si>
  <si>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</si>
  <si>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</si>
  <si>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</si>
  <si>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</si>
  <si>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</si>
  <si>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</si>
  <si>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</si>
  <si>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</si>
  <si>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</si>
  <si>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</si>
  <si>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</si>
  <si>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</si>
  <si>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</si>
  <si>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</si>
  <si>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</si>
  <si>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</si>
  <si>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</si>
  <si>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</si>
  <si>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</si>
  <si>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</si>
  <si>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</si>
  <si>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</si>
  <si>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</si>
  <si>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</si>
  <si>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</si>
  <si>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</si>
  <si>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</si>
  <si>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</si>
  <si>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</si>
  <si>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</si>
  <si>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</si>
  <si>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</si>
  <si>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</si>
  <si>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</si>
  <si>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</si>
  <si>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</si>
  <si>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</si>
  <si>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</si>
  <si>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</si>
  <si>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</si>
  <si>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</si>
  <si>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</si>
  <si>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</si>
  <si>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</si>
  <si>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</si>
  <si>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</si>
  <si>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</si>
  <si>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</si>
  <si>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</si>
  <si>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</si>
  <si>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</si>
  <si>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</si>
  <si>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</si>
  <si>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</si>
  <si>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</si>
  <si>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</si>
  <si>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</si>
  <si>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</si>
  <si>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</si>
  <si>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</si>
  <si>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</si>
  <si>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</si>
  <si>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</si>
  <si>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</si>
  <si>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</si>
  <si>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</si>
  <si>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</si>
  <si>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</si>
  <si>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</si>
  <si>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</si>
  <si>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</si>
  <si>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</si>
  <si>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</si>
  <si>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</si>
  <si>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</si>
  <si>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</si>
  <si>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</si>
  <si>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</si>
  <si>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</si>
  <si>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</si>
  <si>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</si>
  <si>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</si>
  <si>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</si>
  <si>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</si>
  <si>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</si>
  <si>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</si>
  <si>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</si>
  <si>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</si>
  <si>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</si>
  <si>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</si>
  <si>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</si>
  <si>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</si>
  <si>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</si>
  <si>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</si>
  <si>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</si>
  <si>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</si>
  <si>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</si>
  <si>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</si>
  <si>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</si>
  <si>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</si>
  <si>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</si>
  <si>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</si>
  <si>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</si>
  <si>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</si>
  <si>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</si>
  <si>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</si>
  <si>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</si>
  <si>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</si>
  <si>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</si>
  <si>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</si>
  <si>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</si>
  <si>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</si>
  <si>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</si>
  <si>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</si>
  <si>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</si>
  <si>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</si>
  <si>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</si>
  <si>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</si>
  <si>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</si>
  <si>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</si>
  <si>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</si>
  <si>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</si>
  <si>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</si>
  <si>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</si>
  <si>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</si>
  <si>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</si>
  <si>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</si>
  <si>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</si>
  <si>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</si>
  <si>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</si>
  <si>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</si>
  <si>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</si>
  <si>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</si>
  <si>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</si>
  <si>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</si>
  <si>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</si>
  <si>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</si>
  <si>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</si>
  <si>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</si>
  <si>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</si>
  <si>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</si>
  <si>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</si>
  <si>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</si>
  <si>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</si>
  <si>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</si>
  <si>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</si>
  <si>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</si>
  <si>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</si>
  <si>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</si>
  <si>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</si>
  <si>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</si>
  <si>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</si>
  <si>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</si>
  <si>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</si>
  <si>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</si>
  <si>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</si>
  <si>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</si>
  <si>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</si>
  <si>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</si>
  <si>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</si>
  <si>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</si>
  <si>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</si>
  <si>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</si>
  <si>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</si>
  <si>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</si>
  <si>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</si>
  <si>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</si>
  <si>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</si>
  <si>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</si>
  <si>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</si>
  <si>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</si>
  <si>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</si>
  <si>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</si>
  <si>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</si>
  <si>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</si>
  <si>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</si>
  <si>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</si>
  <si>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</si>
  <si>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</si>
  <si>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</si>
  <si>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</si>
  <si>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</si>
  <si>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</si>
  <si>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</si>
  <si>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</si>
  <si>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</si>
  <si>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</si>
  <si>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</si>
  <si>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</si>
  <si>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</si>
  <si>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</si>
  <si>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</si>
  <si>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</si>
  <si>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</si>
  <si>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</si>
  <si>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</si>
  <si>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</si>
  <si>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</si>
  <si>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</si>
  <si>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</si>
  <si>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</si>
  <si>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</si>
  <si>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</si>
  <si>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</si>
  <si>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</si>
  <si>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</si>
  <si>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</si>
  <si>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</si>
  <si>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</si>
  <si>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</si>
  <si>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</si>
  <si>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</si>
  <si>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</si>
  <si>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</si>
  <si>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</si>
  <si>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</si>
  <si>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</si>
  <si>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</si>
  <si>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</si>
  <si>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</si>
  <si>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</si>
  <si>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</si>
  <si>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</si>
  <si>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</si>
  <si>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</si>
  <si>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</si>
  <si>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</si>
  <si>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</si>
  <si>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</si>
  <si>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</si>
  <si>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</si>
  <si>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</si>
  <si>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</si>
  <si>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</si>
  <si>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</si>
  <si>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</si>
  <si>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</si>
  <si>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</si>
  <si>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</si>
  <si>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</si>
  <si>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</si>
  <si>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</si>
  <si>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</si>
  <si>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</si>
  <si>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</si>
  <si>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</si>
  <si>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</si>
  <si>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</si>
  <si>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</si>
  <si>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</si>
  <si>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</si>
  <si>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</si>
  <si>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</si>
  <si>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</si>
  <si>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</si>
  <si>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</si>
  <si>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</si>
  <si>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</si>
  <si>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</si>
  <si>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</si>
  <si>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</si>
  <si>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</si>
  <si>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</si>
  <si>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</si>
  <si>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</si>
  <si>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</si>
  <si>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</si>
  <si>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</si>
  <si>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</si>
  <si>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</si>
  <si>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</si>
  <si>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</si>
  <si>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</si>
  <si>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</si>
  <si>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</si>
  <si>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</si>
  <si>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</si>
  <si>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</si>
  <si>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</si>
  <si>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</si>
  <si>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</si>
  <si>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</si>
  <si>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</si>
  <si>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</si>
  <si>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</si>
  <si>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</si>
  <si>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</si>
  <si>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</si>
  <si>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</si>
  <si>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</si>
  <si>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</si>
  <si>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</si>
  <si>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</si>
  <si>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</si>
  <si>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</si>
  <si>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</si>
  <si>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</si>
  <si>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</si>
  <si>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</si>
  <si>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</si>
  <si>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</si>
  <si>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</si>
  <si>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</si>
  <si>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</si>
  <si>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</si>
  <si>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</si>
  <si>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</si>
  <si>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</si>
  <si>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</si>
  <si>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</si>
  <si>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</si>
  <si>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</si>
  <si>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</si>
  <si>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</si>
  <si>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</si>
  <si>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</si>
  <si>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</si>
  <si>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</si>
  <si>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</si>
  <si>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</si>
  <si>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</si>
  <si>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</si>
  <si>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</si>
  <si>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</si>
  <si>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</si>
  <si>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</si>
  <si>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</si>
  <si>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</si>
  <si>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</si>
  <si>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</si>
  <si>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</si>
  <si>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</si>
  <si>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</si>
  <si>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</si>
  <si>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</si>
  <si>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</si>
  <si>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</si>
  <si>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</si>
  <si>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</si>
  <si>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</si>
  <si>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</si>
  <si>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</si>
  <si>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</si>
  <si>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</si>
  <si>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</si>
  <si>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</si>
  <si>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</si>
  <si>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</si>
  <si>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</si>
  <si>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</si>
  <si>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</si>
  <si>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</si>
  <si>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</si>
  <si>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</si>
  <si>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</si>
  <si>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</si>
  <si>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</si>
  <si>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</si>
  <si>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</si>
  <si>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</si>
  <si>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</si>
  <si>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</si>
  <si>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</si>
  <si>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</si>
  <si>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</si>
  <si>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</si>
  <si>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</si>
  <si>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</si>
  <si>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</si>
  <si>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</si>
  <si>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</si>
  <si>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</si>
  <si>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</si>
  <si>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</si>
  <si>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</si>
  <si>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</si>
  <si>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</si>
  <si>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</si>
  <si>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</si>
  <si>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</si>
  <si>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</si>
  <si>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</si>
  <si>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</si>
  <si>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</si>
  <si>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</si>
  <si>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</si>
  <si>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</si>
  <si>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</si>
  <si>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</si>
  <si>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</si>
  <si>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</si>
  <si>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</si>
  <si>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</si>
  <si>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</si>
  <si>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</si>
  <si>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</si>
  <si>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</si>
  <si>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</si>
  <si>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</si>
  <si>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</si>
  <si>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</si>
  <si>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</si>
  <si>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</si>
  <si>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</si>
  <si>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</si>
  <si>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</si>
  <si>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</si>
  <si>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</si>
  <si>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</si>
  <si>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</si>
  <si>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</si>
  <si>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</si>
  <si>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</si>
  <si>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</si>
  <si>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</si>
  <si>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</si>
  <si>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</si>
  <si>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</si>
  <si>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</si>
  <si>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</si>
  <si>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</si>
  <si>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</si>
  <si>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</si>
  <si>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</si>
  <si>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</si>
  <si>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</si>
  <si>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</si>
  <si>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</si>
  <si>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</si>
  <si>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</si>
  <si>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</si>
  <si>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</si>
  <si>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</si>
  <si>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</si>
  <si>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</si>
  <si>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</si>
  <si>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</si>
  <si>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</si>
  <si>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</si>
  <si>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</si>
  <si>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</si>
  <si>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</si>
  <si>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</si>
  <si>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</si>
  <si>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</si>
  <si>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</si>
  <si>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</si>
  <si>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</si>
  <si>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</si>
  <si>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</si>
  <si>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</si>
  <si>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</si>
  <si>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</si>
  <si>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</si>
  <si>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</si>
  <si>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</si>
  <si>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</si>
  <si>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</si>
  <si>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</si>
  <si>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</si>
  <si>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</si>
  <si>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</si>
  <si>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</si>
  <si>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</si>
  <si>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</si>
  <si>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</si>
  <si>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</si>
  <si>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</si>
  <si>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</si>
  <si>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</si>
  <si>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</si>
  <si>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</si>
  <si>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</si>
  <si>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</si>
  <si>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</si>
  <si>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</si>
  <si>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</si>
  <si>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</si>
  <si>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</si>
  <si>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</si>
  <si>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</si>
  <si>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</si>
  <si>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</si>
  <si>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</si>
  <si>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</si>
  <si>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</si>
  <si>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</si>
  <si>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</si>
  <si>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</si>
  <si>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</si>
  <si>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</si>
  <si>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</si>
  <si>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</si>
  <si>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</si>
  <si>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</si>
  <si>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</si>
  <si>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</si>
  <si>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</si>
  <si>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</si>
  <si>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</si>
  <si>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</si>
  <si>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</si>
  <si>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</si>
  <si>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</si>
  <si>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</si>
  <si>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</si>
  <si>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</si>
  <si>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</si>
  <si>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</si>
  <si>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</si>
  <si>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</si>
  <si>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</si>
  <si>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</si>
  <si>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</si>
  <si>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</si>
  <si>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</si>
  <si>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</si>
  <si>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</si>
  <si>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</si>
  <si>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</si>
  <si>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</si>
  <si>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</si>
  <si>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</si>
  <si>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</si>
  <si>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</si>
  <si>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</si>
  <si>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</si>
  <si>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</si>
  <si>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</si>
  <si>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</si>
  <si>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</si>
  <si>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</si>
  <si>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</si>
  <si>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</si>
  <si>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</si>
  <si>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</si>
  <si>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</si>
  <si>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</si>
  <si>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</si>
  <si>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</si>
  <si>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</si>
  <si>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</si>
  <si>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</si>
  <si>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</si>
  <si>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</si>
  <si>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</si>
  <si>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</si>
  <si>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</si>
  <si>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</si>
  <si>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</si>
  <si>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</si>
  <si>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</si>
  <si>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</si>
  <si>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</si>
  <si>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</si>
  <si>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</si>
  <si>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</si>
  <si>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</si>
  <si>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</si>
  <si>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</si>
  <si>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</si>
  <si>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</si>
  <si>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</si>
  <si>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</si>
  <si>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</si>
  <si>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</si>
  <si>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</si>
  <si>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</si>
  <si>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</si>
  <si>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</si>
  <si>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</si>
  <si>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</si>
  <si>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</si>
  <si>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</si>
  <si>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</si>
  <si>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</si>
  <si>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</si>
  <si>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</si>
  <si>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</si>
  <si>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</si>
  <si>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</si>
  <si>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</si>
  <si>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</si>
  <si>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</si>
  <si>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</si>
  <si>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</si>
  <si>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</si>
  <si>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</si>
  <si>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</si>
  <si>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</si>
  <si>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</si>
  <si>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</si>
  <si>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</si>
  <si>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</si>
  <si>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</si>
  <si>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</si>
  <si>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</si>
  <si>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</si>
  <si>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</si>
  <si>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</si>
  <si>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</si>
  <si>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</si>
  <si>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</si>
  <si>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</si>
  <si>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</si>
  <si>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</si>
  <si>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</si>
  <si>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</si>
  <si>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</si>
  <si>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</si>
  <si>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</si>
  <si>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</si>
  <si>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</si>
  <si>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</si>
  <si>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</si>
  <si>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</si>
  <si>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</si>
  <si>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</si>
  <si>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</si>
  <si>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</si>
  <si>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</si>
  <si>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</si>
  <si>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</si>
  <si>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</si>
  <si>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</si>
  <si>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</si>
  <si>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</si>
  <si>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</si>
  <si>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</si>
  <si>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</si>
  <si>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</si>
  <si>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</si>
  <si>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</si>
  <si>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</si>
  <si>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</si>
  <si>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</si>
  <si>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</si>
  <si>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</si>
  <si>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</si>
  <si>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</si>
  <si>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</si>
  <si>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</si>
  <si>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</si>
  <si>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</si>
  <si>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</si>
  <si>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</si>
  <si>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</si>
  <si>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</si>
  <si>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</si>
  <si>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</si>
  <si>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</si>
  <si>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</si>
  <si>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</si>
  <si>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</si>
  <si>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</si>
  <si>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</si>
  <si>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</si>
  <si>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</si>
  <si>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</si>
  <si>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</si>
  <si>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</si>
  <si>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</si>
  <si>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</si>
  <si>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</si>
  <si>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</si>
  <si>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</si>
  <si>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</si>
  <si>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</si>
  <si>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</si>
  <si>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</si>
  <si>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</si>
  <si>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</si>
  <si>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</si>
  <si>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</si>
  <si>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</si>
  <si>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</si>
  <si>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</si>
  <si>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</si>
  <si>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</si>
  <si>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</si>
  <si>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</si>
  <si>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</si>
  <si>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</si>
  <si>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</si>
  <si>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</si>
  <si>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</si>
  <si>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</si>
  <si>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</si>
  <si>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</si>
  <si>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</si>
  <si>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</si>
  <si>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</si>
  <si>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</si>
  <si>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</si>
  <si>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</si>
  <si>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</si>
  <si>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</si>
  <si>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</si>
  <si>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</si>
  <si>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</si>
  <si>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</si>
  <si>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</si>
  <si>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</si>
  <si>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</si>
  <si>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</si>
  <si>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</si>
  <si>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</si>
  <si>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</si>
  <si>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</si>
  <si>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</si>
  <si>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</si>
  <si>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</si>
  <si>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</si>
  <si>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</si>
  <si>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</si>
  <si>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</si>
  <si>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</si>
  <si>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</si>
  <si>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</si>
  <si>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</si>
  <si>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</si>
  <si>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</si>
  <si>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</si>
  <si>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</si>
  <si>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</si>
  <si>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</si>
  <si>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</si>
  <si>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</si>
  <si>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</si>
  <si>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</si>
  <si>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</si>
  <si>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</si>
  <si>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</si>
  <si>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</si>
  <si>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</si>
  <si>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</si>
  <si>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</si>
  <si>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</si>
  <si>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</si>
  <si>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</si>
  <si>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</si>
  <si>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</si>
  <si>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</si>
  <si>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</si>
  <si>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</si>
  <si>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</si>
  <si>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</si>
  <si>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</si>
  <si>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</si>
  <si>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</si>
  <si>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</si>
  <si>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</si>
  <si>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</si>
  <si>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</si>
  <si>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</si>
  <si>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</si>
  <si>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</si>
  <si>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</si>
  <si>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</si>
  <si>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</si>
  <si>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</si>
  <si>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</si>
  <si>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</si>
  <si>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</si>
  <si>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</si>
  <si>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</si>
  <si>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</si>
  <si>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</si>
  <si>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</si>
  <si>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</si>
  <si>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</si>
  <si>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</si>
  <si>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</si>
  <si>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</si>
  <si>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</si>
  <si>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</si>
  <si>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</si>
  <si>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</si>
  <si>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</si>
  <si>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</si>
  <si>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</si>
  <si>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</si>
  <si>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</si>
  <si>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</si>
  <si>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</si>
  <si>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</si>
  <si>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</si>
  <si>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</si>
  <si>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</si>
  <si>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</si>
  <si>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</si>
  <si>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</si>
  <si>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</si>
  <si>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</si>
  <si>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</si>
  <si>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</si>
  <si>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</si>
  <si>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</si>
  <si>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</si>
  <si>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</si>
  <si>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</si>
  <si>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</si>
  <si>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</si>
  <si>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</si>
  <si>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</si>
  <si>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</si>
  <si>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</si>
  <si>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</si>
  <si>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</si>
  <si>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</si>
  <si>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</si>
  <si>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</si>
  <si>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</si>
  <si>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</si>
  <si>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</si>
  <si>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</si>
  <si>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</si>
  <si>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</si>
  <si>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</si>
  <si>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</si>
  <si>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</si>
  <si>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</si>
  <si>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</si>
  <si>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</si>
  <si>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</si>
  <si>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</si>
  <si>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</si>
  <si>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</si>
  <si>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</si>
  <si>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</si>
  <si>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</si>
  <si>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</si>
  <si>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</si>
  <si>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</si>
  <si>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</si>
  <si>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</si>
  <si>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</si>
  <si>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</si>
  <si>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</si>
  <si>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</si>
  <si>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</si>
  <si>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</si>
  <si>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</si>
  <si>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</si>
  <si>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</si>
  <si>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</si>
  <si>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</si>
  <si>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</si>
  <si>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</si>
  <si>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</si>
  <si>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</si>
  <si>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</si>
  <si>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</si>
  <si>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</si>
  <si>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</si>
  <si>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</si>
  <si>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</si>
  <si>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</si>
  <si>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</si>
  <si>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</si>
  <si>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</si>
  <si>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</si>
  <si>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</si>
  <si>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</si>
  <si>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</si>
  <si>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</si>
  <si>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</si>
  <si>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</si>
  <si>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</si>
  <si>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</si>
  <si>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</si>
  <si>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</si>
  <si>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</si>
  <si>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</si>
  <si>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</si>
  <si>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</si>
  <si>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</si>
  <si>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</si>
  <si>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</si>
  <si>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</si>
  <si>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</si>
  <si>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</si>
  <si>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</si>
  <si>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</si>
  <si>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</si>
  <si>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</si>
  <si>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</si>
  <si>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</si>
  <si>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</si>
  <si>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</si>
  <si>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</si>
  <si>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</si>
  <si>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</si>
  <si>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</si>
  <si>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</si>
  <si>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</si>
  <si>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</si>
  <si>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</si>
  <si>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</si>
  <si>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</si>
  <si>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</si>
  <si>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</si>
  <si>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</si>
  <si>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</si>
  <si>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</si>
  <si>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</si>
  <si>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</si>
  <si>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</si>
  <si>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</si>
  <si>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</si>
  <si>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</si>
  <si>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</si>
  <si>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</si>
  <si>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</si>
  <si>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</si>
  <si>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</si>
  <si>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</si>
  <si>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</si>
  <si>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</si>
  <si>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</si>
  <si>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</si>
  <si>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</si>
  <si>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</si>
  <si>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</si>
  <si>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</si>
  <si>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</si>
  <si>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</si>
  <si>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</si>
  <si>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</si>
  <si>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</si>
  <si>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</si>
  <si>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</si>
  <si>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</si>
  <si>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</si>
  <si>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</si>
  <si>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</si>
  <si>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</si>
  <si>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</si>
  <si>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</si>
  <si>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</si>
  <si>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</si>
  <si>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</si>
  <si>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</si>
  <si>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</si>
  <si>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</si>
  <si>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</si>
  <si>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</si>
  <si>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</si>
  <si>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</si>
  <si>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</si>
  <si>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</si>
  <si>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</si>
  <si>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</si>
  <si>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</si>
  <si>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</si>
  <si>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</si>
  <si>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</si>
  <si>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</si>
  <si>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</si>
  <si>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</si>
  <si>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</si>
  <si>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</si>
  <si>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</si>
  <si>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</si>
  <si>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</si>
  <si>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</si>
  <si>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</si>
  <si>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</si>
  <si>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</si>
  <si>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</si>
  <si>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</si>
  <si>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</si>
  <si>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</si>
  <si>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</si>
  <si>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</si>
  <si>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</si>
  <si>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</si>
  <si>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</si>
  <si>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</si>
  <si>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</si>
  <si>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</si>
  <si>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</si>
  <si>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</si>
  <si>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</si>
  <si>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</si>
  <si>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</si>
  <si>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</si>
  <si>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</si>
  <si>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</si>
  <si>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</si>
  <si>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</si>
  <si>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</si>
  <si>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</si>
  <si>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</si>
  <si>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</si>
  <si>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</si>
  <si>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</si>
  <si>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</si>
  <si>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</si>
  <si>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</si>
  <si>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</si>
  <si>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</si>
  <si>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</si>
  <si>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</si>
  <si>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</si>
  <si>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</si>
  <si>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</si>
  <si>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</si>
  <si>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</si>
  <si>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</si>
  <si>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</si>
  <si>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</si>
  <si>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</si>
  <si>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</si>
  <si>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</si>
  <si>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</si>
  <si>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</si>
  <si>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</si>
  <si>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</si>
  <si>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</si>
  <si>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</si>
  <si>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</si>
  <si>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</si>
  <si>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</si>
  <si>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</si>
  <si>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</si>
  <si>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</si>
  <si>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</si>
  <si>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</si>
  <si>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</si>
  <si>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</si>
  <si>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</si>
  <si>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</si>
  <si>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</si>
  <si>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</si>
  <si>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</si>
  <si>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</si>
  <si>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</si>
  <si>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</si>
  <si>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</si>
  <si>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</si>
  <si>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</si>
  <si>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</si>
  <si>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</si>
  <si>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</si>
  <si>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</si>
  <si>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</si>
  <si>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</si>
  <si>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</si>
  <si>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</si>
  <si>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</si>
  <si>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</si>
  <si>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</si>
  <si>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</si>
  <si>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</si>
  <si>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</si>
  <si>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</si>
  <si>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</si>
  <si>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</si>
  <si>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</si>
  <si>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</si>
  <si>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</si>
  <si>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</si>
  <si>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</si>
  <si>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</si>
  <si>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</si>
  <si>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</si>
  <si>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</si>
  <si>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</si>
  <si>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</si>
  <si>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</si>
  <si>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</si>
  <si>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</si>
  <si>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</si>
  <si>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</si>
  <si>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</si>
  <si>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</si>
  <si>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</si>
  <si>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</si>
  <si>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</si>
  <si>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</si>
  <si>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</si>
  <si>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</si>
  <si>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</si>
  <si>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</si>
  <si>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</si>
  <si>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</si>
  <si>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</si>
  <si>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</si>
  <si>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</si>
  <si>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</si>
  <si>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</si>
  <si>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</si>
  <si>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</si>
  <si>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</si>
  <si>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</si>
  <si>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</si>
  <si>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</si>
  <si>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</si>
  <si>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</si>
  <si>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</si>
  <si>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</si>
  <si>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</si>
  <si>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</si>
  <si>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</si>
  <si>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</si>
  <si>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</si>
  <si>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</si>
  <si>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</si>
  <si>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</si>
  <si>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</si>
  <si>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</si>
  <si>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</si>
  <si>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</si>
  <si>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</si>
  <si>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</si>
  <si>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</si>
  <si>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</si>
  <si>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</si>
  <si>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</si>
  <si>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</si>
  <si>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</si>
  <si>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</si>
  <si>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</si>
  <si>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</si>
  <si>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</si>
  <si>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</si>
  <si>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</si>
  <si>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</si>
  <si>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</si>
  <si>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</si>
  <si>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</si>
  <si>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</si>
  <si>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</si>
  <si>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</si>
  <si>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</si>
  <si>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</si>
  <si>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</si>
  <si>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</si>
  <si>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</si>
  <si>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</si>
  <si>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</si>
  <si>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</si>
  <si>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</si>
  <si>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</si>
  <si>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</si>
  <si>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</si>
  <si>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</si>
  <si>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</si>
  <si>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</si>
  <si>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</si>
  <si>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</si>
  <si>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</si>
  <si>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</si>
  <si>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</si>
  <si>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</si>
  <si>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</si>
  <si>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</si>
  <si>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</si>
  <si>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</si>
  <si>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</si>
  <si>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</si>
  <si>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</si>
  <si>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</si>
  <si>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</si>
  <si>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</si>
  <si>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</si>
  <si>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</si>
  <si>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</si>
  <si>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</si>
  <si>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</si>
  <si>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</si>
  <si>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</si>
  <si>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</si>
  <si>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</si>
  <si>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</si>
  <si>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</si>
  <si>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</si>
  <si>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</si>
  <si>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</si>
  <si>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</si>
  <si>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</si>
  <si>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</si>
  <si>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</si>
  <si>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</si>
  <si>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</si>
  <si>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</si>
  <si>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</si>
  <si>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</si>
  <si>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</si>
  <si>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</si>
  <si>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</si>
  <si>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</si>
  <si>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</si>
  <si>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</si>
  <si>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</si>
  <si>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</si>
  <si>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</si>
  <si>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</si>
  <si>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</si>
  <si>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</si>
  <si>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</si>
  <si>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</si>
  <si>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</si>
  <si>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</si>
  <si>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</si>
  <si>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</si>
  <si>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</si>
  <si>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</si>
  <si>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</si>
  <si>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</si>
  <si>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</si>
  <si>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</si>
  <si>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</si>
  <si>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</si>
  <si>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</si>
  <si>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</si>
  <si>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</si>
  <si>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</si>
  <si>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</si>
  <si>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</si>
  <si>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</si>
  <si>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</si>
  <si>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</si>
  <si>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</si>
  <si>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</si>
  <si>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</si>
  <si>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</si>
  <si>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</si>
  <si>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</si>
  <si>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</si>
  <si>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</si>
  <si>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</si>
  <si>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</si>
  <si>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</si>
  <si>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</si>
  <si>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</si>
  <si>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</si>
  <si>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</si>
  <si>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</si>
  <si>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</si>
  <si>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</si>
  <si>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</si>
  <si>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</si>
  <si>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</si>
  <si>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</si>
  <si>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</si>
  <si>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</si>
  <si>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</si>
  <si>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</si>
  <si>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</si>
  <si>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</si>
  <si>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</si>
  <si>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</si>
  <si>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</si>
  <si>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</si>
  <si>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</si>
  <si>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</si>
  <si>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</si>
  <si>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</si>
  <si>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</si>
  <si>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</si>
  <si>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</si>
  <si>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</si>
  <si>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</si>
  <si>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</si>
  <si>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</si>
  <si>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</si>
  <si>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</si>
  <si>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</si>
  <si>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</si>
  <si>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</si>
  <si>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</si>
  <si>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</si>
  <si>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</si>
  <si>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</si>
  <si>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</si>
  <si>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</si>
  <si>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</si>
  <si>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</si>
  <si>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</si>
  <si>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</si>
  <si>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</si>
  <si>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</si>
  <si>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</si>
  <si>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</si>
  <si>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</si>
  <si>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</si>
  <si>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</si>
  <si>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</si>
  <si>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</si>
  <si>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</si>
  <si>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</si>
  <si>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</si>
  <si>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</si>
  <si>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</si>
  <si>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</si>
  <si>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</si>
  <si>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</si>
  <si>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</si>
  <si>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</si>
  <si>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</si>
  <si>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</si>
  <si>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</si>
  <si>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</si>
  <si>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</si>
  <si>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</si>
  <si>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</si>
  <si>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</si>
  <si>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</si>
  <si>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</si>
  <si>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</si>
  <si>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</si>
  <si>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</si>
  <si>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</si>
  <si>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</si>
  <si>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</si>
  <si>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</si>
  <si>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</si>
  <si>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</si>
  <si>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</si>
  <si>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</si>
  <si>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</si>
  <si>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</si>
  <si>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</si>
  <si>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</si>
  <si>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</si>
  <si>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</si>
  <si>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</si>
  <si>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</si>
  <si>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</si>
  <si>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</si>
  <si>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</si>
  <si>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</si>
  <si>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</si>
  <si>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</si>
  <si>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</si>
  <si>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</si>
  <si>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</si>
  <si>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</si>
  <si>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</si>
  <si>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</si>
  <si>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</si>
  <si>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</si>
  <si>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</si>
  <si>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</si>
  <si>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</si>
  <si>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</si>
  <si>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</si>
  <si>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</si>
  <si>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</si>
  <si>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</si>
  <si>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</si>
  <si>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</si>
  <si>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</si>
  <si>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</si>
  <si>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</si>
  <si>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</si>
  <si>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</si>
  <si>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</si>
  <si>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</si>
  <si>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</si>
  <si>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</si>
  <si>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</si>
  <si>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</si>
  <si>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</si>
  <si>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</si>
  <si>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</si>
  <si>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</si>
  <si>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</si>
  <si>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</si>
  <si>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</si>
  <si>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</si>
  <si>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</si>
  <si>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</si>
  <si>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</si>
  <si>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</si>
  <si>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</si>
  <si>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</si>
  <si>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</si>
  <si>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</si>
  <si>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</si>
  <si>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</si>
  <si>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</si>
  <si>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</si>
  <si>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</si>
  <si>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</si>
  <si>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</si>
  <si>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</si>
  <si>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</si>
  <si>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</si>
  <si>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</si>
  <si>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</si>
  <si>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</si>
  <si>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</si>
  <si>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</si>
  <si>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</si>
  <si>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</si>
  <si>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</si>
  <si>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</si>
  <si>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</si>
  <si>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</si>
  <si>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</si>
  <si>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</si>
  <si>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</si>
  <si>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</si>
  <si>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</si>
  <si>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</si>
  <si>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</si>
  <si>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</si>
  <si>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</si>
  <si>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</si>
  <si>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</si>
  <si>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</si>
  <si>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</si>
  <si>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</si>
  <si>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</si>
  <si>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</si>
  <si>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</si>
  <si>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</si>
  <si>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</si>
  <si>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</si>
  <si>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</si>
  <si>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</si>
  <si>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</si>
  <si>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</si>
  <si>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</si>
  <si>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</si>
  <si>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</si>
  <si>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</si>
  <si>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</si>
  <si>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</si>
  <si>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</si>
  <si>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</si>
  <si>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</si>
  <si>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</si>
  <si>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</si>
  <si>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</si>
  <si>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</si>
  <si>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</si>
  <si>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</si>
  <si>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</si>
  <si>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</si>
  <si>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</si>
  <si>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</si>
  <si>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</si>
  <si>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</si>
  <si>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</si>
  <si>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</si>
  <si>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</si>
  <si>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</si>
  <si>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</si>
  <si>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</si>
  <si>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</si>
  <si>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</si>
  <si>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</si>
  <si>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</si>
  <si>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</si>
  <si>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</si>
  <si>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</si>
  <si>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</si>
  <si>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</si>
  <si>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</si>
  <si>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</si>
  <si>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</si>
  <si>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</si>
  <si>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</si>
  <si>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</si>
  <si>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</si>
  <si>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</si>
  <si>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</si>
  <si>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</si>
  <si>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</si>
  <si>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</si>
  <si>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</si>
  <si>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</si>
  <si>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</si>
  <si>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</si>
  <si>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</si>
  <si>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</si>
  <si>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</si>
  <si>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</si>
  <si>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</si>
  <si>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</si>
  <si>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</si>
  <si>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</si>
  <si>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</si>
  <si>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</si>
  <si>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</si>
  <si>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</si>
  <si>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</si>
  <si>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</si>
  <si>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</si>
  <si>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</si>
  <si>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</si>
  <si>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</si>
  <si>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</si>
  <si>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</si>
  <si>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</si>
  <si>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</si>
  <si>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</si>
  <si>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</si>
  <si>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</si>
  <si>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</si>
  <si>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</si>
  <si>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</si>
  <si>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</si>
  <si>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</si>
  <si>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</si>
  <si>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</si>
  <si>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</si>
  <si>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</si>
  <si>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</si>
  <si>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</si>
  <si>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</si>
  <si>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</si>
  <si>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</si>
  <si>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</si>
  <si>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</si>
  <si>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</si>
  <si>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</si>
  <si>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</si>
  <si>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</si>
  <si>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</si>
  <si>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</si>
  <si>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</si>
  <si>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</si>
  <si>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</si>
  <si>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</si>
  <si>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</si>
  <si>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</si>
  <si>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</si>
  <si>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</si>
  <si>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</si>
  <si>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</si>
  <si>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</si>
  <si>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</si>
  <si>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</si>
  <si>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</si>
  <si>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</si>
  <si>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</si>
  <si>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</si>
  <si>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</si>
  <si>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</si>
  <si>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</si>
  <si>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</si>
  <si>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</si>
  <si>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</si>
  <si>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</si>
  <si>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</si>
  <si>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</si>
  <si>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</si>
  <si>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</si>
  <si>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</si>
  <si>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</si>
  <si>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</si>
  <si>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</si>
  <si>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</si>
  <si>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</si>
  <si>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</si>
  <si>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</si>
  <si>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</si>
  <si>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</si>
  <si>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</si>
  <si>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</si>
  <si>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</si>
  <si>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</si>
  <si>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</si>
  <si>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</si>
  <si>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</si>
  <si>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</si>
  <si>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</si>
  <si>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</si>
  <si>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</si>
  <si>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</si>
  <si>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</si>
  <si>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</si>
  <si>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</si>
  <si>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</si>
  <si>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</si>
  <si>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</si>
  <si>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</si>
  <si>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</si>
  <si>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</si>
  <si>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</si>
  <si>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</si>
  <si>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</si>
  <si>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</si>
  <si>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</si>
  <si>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</si>
  <si>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</si>
  <si>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</si>
  <si>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</si>
  <si>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</si>
  <si>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</si>
  <si>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</si>
  <si>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</si>
  <si>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</si>
  <si>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</si>
  <si>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</si>
  <si>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</si>
  <si>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</si>
  <si>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</si>
  <si>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</si>
  <si>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</si>
  <si>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</si>
  <si>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</si>
  <si>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</si>
  <si>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</si>
  <si>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</si>
  <si>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</si>
  <si>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</si>
  <si>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</si>
  <si>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</si>
  <si>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</si>
  <si>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</si>
  <si>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</si>
  <si>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</si>
  <si>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</si>
  <si>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</si>
  <si>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</si>
  <si>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</si>
  <si>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</si>
  <si>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</si>
  <si>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</si>
  <si>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</si>
  <si>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</si>
  <si>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</si>
  <si>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</si>
  <si>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</si>
  <si>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</si>
  <si>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</si>
  <si>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</si>
  <si>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</si>
  <si>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</si>
  <si>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</si>
  <si>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</si>
  <si>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</si>
  <si>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</si>
  <si>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</si>
  <si>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</si>
  <si>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</si>
  <si>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</si>
  <si>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</si>
  <si>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</si>
  <si>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</si>
  <si>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</si>
  <si>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</si>
  <si>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</si>
  <si>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</si>
  <si>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</si>
  <si>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</si>
  <si>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</si>
  <si>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</si>
  <si>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</si>
  <si>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</si>
  <si>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</si>
  <si>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</si>
  <si>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</si>
  <si>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</si>
  <si>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</si>
  <si>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</si>
  <si>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</si>
  <si>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</si>
  <si>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</si>
  <si>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</si>
  <si>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</si>
  <si>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</si>
  <si>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</si>
  <si>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</si>
  <si>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</si>
  <si>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</si>
  <si>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</si>
  <si>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</si>
  <si>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</si>
  <si>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</si>
  <si>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</si>
  <si>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</si>
  <si>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</si>
  <si>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</si>
  <si>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</si>
  <si>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</si>
  <si>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</si>
  <si>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</si>
  <si>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</si>
  <si>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</si>
  <si>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</si>
  <si>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</si>
  <si>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</si>
  <si>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</si>
  <si>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</si>
  <si>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</si>
  <si>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</si>
  <si>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</si>
  <si>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</si>
  <si>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</si>
  <si>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</si>
  <si>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</si>
  <si>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</si>
  <si>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</si>
  <si>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</si>
  <si>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</si>
  <si>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</si>
  <si>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</si>
  <si>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</si>
  <si>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</si>
  <si>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</si>
  <si>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</si>
  <si>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</si>
  <si>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</si>
  <si>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</si>
  <si>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</si>
  <si>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</si>
  <si>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</si>
  <si>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</si>
  <si>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</si>
  <si>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</si>
  <si>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</si>
  <si>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</si>
  <si>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</si>
  <si>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</si>
  <si>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</si>
  <si>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</si>
  <si>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</si>
  <si>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</si>
  <si>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</si>
  <si>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</si>
  <si>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</si>
  <si>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</si>
  <si>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</si>
  <si>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</si>
  <si>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</si>
  <si>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</si>
  <si>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</si>
  <si>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</si>
  <si>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</si>
  <si>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</si>
  <si>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</si>
  <si>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</si>
  <si>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</si>
  <si>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</si>
  <si>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</si>
  <si>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</si>
  <si>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</si>
  <si>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</si>
  <si>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</si>
  <si>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</si>
  <si>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</si>
  <si>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</si>
  <si>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</si>
  <si>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</si>
  <si>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</si>
  <si>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</si>
  <si>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</si>
  <si>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</si>
  <si>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</si>
  <si>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</si>
  <si>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</si>
  <si>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</si>
  <si>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</si>
  <si>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</si>
  <si>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</si>
  <si>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</si>
  <si>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</si>
  <si>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</si>
  <si>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</si>
  <si>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</si>
  <si>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</si>
  <si>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</si>
  <si>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</si>
  <si>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</si>
  <si>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</si>
  <si>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</si>
  <si>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</si>
  <si>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</si>
  <si>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</si>
  <si>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</si>
  <si>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</si>
  <si>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</si>
  <si>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</si>
  <si>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</si>
  <si>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</si>
  <si>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</si>
  <si>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</si>
  <si>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</si>
  <si>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</si>
  <si>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</si>
  <si>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</si>
  <si>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</si>
  <si>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</si>
  <si>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</si>
  <si>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</si>
  <si>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</si>
  <si>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</si>
  <si>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</si>
  <si>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</si>
  <si>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</si>
  <si>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</si>
  <si>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</si>
  <si>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</si>
  <si>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</si>
  <si>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</si>
  <si>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</si>
  <si>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</si>
  <si>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</si>
  <si>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</si>
  <si>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</si>
  <si>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</si>
  <si>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</si>
  <si>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</si>
  <si>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</si>
  <si>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</si>
  <si>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</si>
  <si>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</si>
  <si>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</si>
  <si>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</si>
  <si>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</si>
  <si>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</si>
  <si>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</si>
  <si>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</si>
  <si>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</si>
  <si>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</si>
  <si>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</si>
  <si>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</si>
  <si>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</si>
  <si>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</si>
  <si>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</si>
  <si>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</si>
  <si>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</si>
  <si>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</si>
  <si>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</si>
  <si>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</si>
  <si>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</si>
  <si>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</si>
  <si>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</si>
  <si>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</si>
  <si>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</si>
  <si>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</si>
  <si>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</si>
  <si>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</si>
  <si>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</si>
  <si>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</si>
  <si>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</si>
  <si>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</si>
  <si>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</si>
  <si>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</si>
  <si>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</si>
  <si>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</si>
  <si>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</si>
  <si>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</si>
  <si>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</si>
  <si>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</si>
  <si>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</si>
  <si>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</si>
  <si>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</si>
  <si>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</si>
  <si>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</si>
  <si>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</si>
  <si>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</si>
  <si>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</si>
  <si>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</si>
  <si>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</si>
  <si>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</si>
  <si>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</si>
  <si>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</si>
  <si>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</si>
  <si>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</si>
  <si>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</si>
  <si>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</si>
  <si>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</si>
  <si>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</si>
  <si>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</si>
  <si>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</si>
  <si>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</si>
  <si>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</si>
  <si>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</si>
  <si>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</si>
  <si>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</si>
  <si>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</si>
  <si>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</si>
  <si>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</si>
  <si>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</si>
  <si>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</si>
  <si>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</si>
  <si>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</si>
  <si>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</si>
  <si>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</si>
  <si>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</si>
  <si>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</si>
  <si>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</si>
  <si>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</si>
  <si>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</si>
  <si>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</si>
  <si>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</si>
  <si>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</si>
  <si>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</si>
  <si>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</si>
  <si>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</si>
  <si>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</si>
  <si>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</si>
  <si>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</si>
  <si>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</si>
  <si>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</si>
  <si>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</si>
  <si>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</si>
  <si>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</si>
  <si>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</si>
  <si>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</si>
  <si>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</si>
  <si>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</si>
  <si>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</si>
  <si>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</si>
  <si>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</si>
  <si>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</si>
  <si>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</si>
  <si>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</si>
  <si>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</si>
  <si>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</si>
  <si>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</si>
  <si>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</si>
  <si>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</si>
  <si>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</si>
  <si>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</si>
  <si>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</si>
  <si>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</si>
  <si>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</si>
  <si>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</si>
  <si>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</si>
  <si>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</si>
  <si>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</si>
  <si>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</si>
  <si>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</si>
  <si>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</si>
  <si>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</si>
  <si>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</si>
  <si>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</si>
  <si>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</si>
  <si>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</si>
  <si>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</si>
  <si>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</si>
  <si>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</si>
  <si>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</si>
  <si>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</si>
  <si>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</si>
  <si>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</si>
  <si>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</si>
  <si>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</si>
  <si>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</si>
  <si>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</si>
  <si>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</si>
  <si>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</si>
  <si>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</si>
  <si>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</si>
  <si>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</si>
  <si>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</si>
  <si>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</si>
  <si>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</si>
  <si>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</si>
  <si>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</si>
  <si>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</si>
  <si>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</si>
  <si>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</si>
  <si>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</si>
  <si>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</si>
  <si>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</si>
  <si>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</si>
  <si>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</si>
  <si>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</si>
  <si>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</si>
  <si>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</si>
  <si>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</si>
  <si>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</si>
  <si>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</si>
  <si>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</si>
  <si>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</si>
  <si>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</si>
  <si>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</si>
  <si>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</si>
  <si>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</si>
  <si>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</si>
  <si>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</si>
  <si>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</si>
  <si>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</si>
  <si>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</si>
  <si>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</si>
  <si>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</si>
  <si>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</si>
  <si>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</si>
  <si>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</si>
  <si>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</si>
  <si>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</si>
  <si>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</si>
  <si>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</si>
  <si>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</si>
  <si>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</si>
  <si>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</si>
  <si>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</si>
  <si>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</si>
  <si>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</si>
  <si>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</si>
  <si>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</si>
  <si>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</si>
  <si>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</si>
  <si>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</si>
  <si>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</si>
  <si>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</si>
  <si>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</si>
  <si>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</si>
  <si>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</si>
  <si>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</si>
  <si>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</si>
  <si>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</si>
  <si>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</si>
  <si>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</si>
  <si>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</si>
  <si>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</si>
  <si>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</si>
  <si>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</si>
  <si>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</si>
  <si>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</si>
  <si>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</si>
  <si>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</si>
  <si>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</si>
  <si>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</si>
  <si>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</si>
  <si>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</si>
  <si>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</si>
  <si>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</si>
  <si>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</si>
  <si>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</si>
  <si>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</si>
  <si>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</si>
  <si>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</si>
  <si>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</si>
  <si>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</si>
  <si>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</si>
  <si>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</si>
  <si>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</si>
  <si>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</si>
  <si>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</si>
  <si>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</si>
  <si>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</si>
  <si>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</si>
  <si>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</si>
  <si>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</si>
  <si>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</si>
  <si>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</si>
  <si>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</si>
  <si>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</si>
  <si>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</si>
  <si>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</si>
  <si>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</si>
  <si>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</si>
  <si>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</si>
  <si>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</si>
  <si>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</si>
  <si>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</si>
  <si>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</si>
  <si>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</si>
  <si>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</si>
  <si>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</si>
  <si>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</si>
  <si>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</si>
  <si>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</si>
  <si>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</si>
  <si>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</si>
  <si>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</si>
  <si>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</si>
  <si>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</si>
  <si>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</si>
  <si>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</si>
  <si>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</si>
  <si>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</si>
  <si>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</si>
  <si>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</si>
  <si>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</si>
  <si>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</si>
  <si>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</si>
  <si>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</si>
  <si>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</si>
  <si>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</si>
  <si>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</si>
  <si>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</si>
  <si>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</si>
  <si>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</si>
  <si>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</si>
  <si>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</si>
  <si>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</si>
  <si>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</si>
  <si>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</si>
  <si>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</si>
  <si>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</si>
  <si>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</si>
  <si>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</si>
  <si>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</si>
  <si>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</si>
  <si>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</si>
  <si>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</si>
  <si>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</si>
  <si>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</si>
  <si>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</si>
  <si>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</si>
  <si>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</si>
  <si>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</si>
  <si>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</si>
  <si>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</si>
  <si>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</si>
  <si>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</si>
  <si>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</si>
  <si>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</si>
  <si>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</si>
  <si>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</si>
  <si>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</si>
  <si>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</si>
  <si>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</si>
  <si>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</si>
  <si>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</si>
  <si>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</si>
  <si>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</si>
  <si>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</si>
  <si>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</si>
  <si>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</si>
  <si>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</si>
  <si>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</si>
  <si>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</si>
  <si>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</si>
  <si>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</si>
  <si>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</si>
  <si>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</si>
  <si>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</si>
  <si>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</si>
  <si>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</si>
  <si>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</si>
  <si>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</si>
  <si>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</si>
  <si>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</si>
  <si>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</si>
  <si>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</si>
  <si>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</si>
  <si>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</si>
  <si>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</si>
  <si>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</si>
  <si>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</si>
  <si>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</si>
  <si>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</si>
  <si>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</si>
  <si>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</si>
  <si>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</si>
  <si>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</si>
  <si>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</si>
  <si>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</si>
  <si>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</si>
  <si>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</si>
  <si>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</si>
  <si>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</si>
  <si>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</si>
  <si>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</si>
  <si>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</si>
  <si>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</si>
  <si>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</si>
  <si>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</si>
  <si>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</si>
  <si>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</si>
  <si>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</si>
  <si>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</si>
  <si>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</si>
  <si>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</si>
  <si>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</si>
  <si>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</si>
  <si>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</si>
  <si>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</si>
  <si>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</si>
  <si>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</si>
  <si>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</si>
  <si>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</si>
  <si>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</si>
  <si>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</si>
  <si>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</si>
  <si>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</si>
  <si>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</si>
  <si>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</si>
  <si>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</si>
  <si>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</si>
  <si>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</si>
  <si>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</si>
  <si>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</si>
  <si>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</si>
  <si>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</si>
  <si>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</si>
  <si>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</si>
  <si>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</si>
  <si>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</si>
  <si>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</si>
  <si>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</si>
  <si>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</si>
  <si>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</si>
  <si>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</si>
  <si>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</si>
  <si>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</si>
  <si>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</si>
  <si>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</si>
  <si>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</si>
  <si>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</si>
  <si>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</si>
  <si>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</si>
  <si>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</si>
  <si>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</si>
  <si>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</si>
  <si>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</si>
  <si>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</si>
  <si>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</si>
  <si>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</si>
  <si>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</si>
  <si>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</si>
  <si>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</si>
  <si>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</si>
  <si>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</si>
  <si>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</si>
  <si>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</si>
  <si>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</si>
  <si>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</si>
  <si>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</si>
  <si>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</si>
  <si>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</si>
  <si>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</si>
  <si>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</si>
  <si>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</si>
  <si>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</si>
  <si>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</si>
  <si>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</si>
  <si>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</si>
  <si>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</si>
  <si>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</si>
  <si>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</si>
  <si>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</si>
  <si>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</si>
  <si>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</si>
  <si>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</si>
  <si>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</si>
  <si>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</si>
  <si>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</si>
  <si>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</si>
  <si>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</si>
  <si>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</si>
  <si>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</si>
  <si>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</si>
  <si>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</si>
  <si>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</si>
  <si>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</si>
  <si>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</si>
  <si>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</si>
  <si>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</si>
  <si>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</si>
  <si>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</si>
  <si>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</si>
  <si>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</si>
  <si>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</si>
  <si>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</si>
  <si>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</si>
  <si>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</si>
  <si>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</si>
  <si>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</si>
  <si>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</si>
  <si>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</si>
  <si>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</si>
  <si>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</si>
  <si>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</si>
  <si>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</si>
  <si>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</si>
  <si>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</si>
  <si>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</si>
  <si>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</si>
  <si>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</si>
  <si>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</si>
  <si>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</si>
  <si>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</si>
  <si>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</si>
  <si>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</si>
  <si>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</si>
  <si>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</si>
  <si>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</si>
  <si>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</si>
  <si>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</si>
  <si>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</si>
  <si>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</si>
  <si>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</si>
  <si>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</si>
  <si>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</si>
  <si>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</si>
  <si>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</si>
  <si>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</si>
  <si>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</si>
  <si>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</si>
  <si>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</si>
  <si>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</si>
  <si>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</si>
  <si>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</si>
  <si>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</si>
  <si>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</si>
  <si>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</si>
  <si>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</si>
  <si>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</si>
  <si>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</si>
  <si>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</si>
  <si>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</si>
  <si>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</si>
  <si>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</si>
  <si>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</si>
  <si>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</si>
  <si>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</si>
  <si>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</si>
  <si>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</si>
  <si>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</si>
  <si>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</si>
  <si>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</si>
  <si>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</si>
  <si>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</si>
  <si>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</si>
  <si>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</si>
  <si>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</si>
  <si>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</si>
  <si>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</si>
  <si>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</si>
  <si>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</si>
  <si>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</si>
  <si>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</si>
  <si>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</si>
  <si>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</si>
  <si>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</si>
  <si>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</si>
  <si>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</si>
  <si>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</si>
  <si>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</si>
  <si>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</si>
  <si>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</si>
  <si>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</si>
  <si>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</si>
  <si>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</si>
  <si>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</si>
  <si>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</si>
  <si>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</si>
  <si>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</si>
  <si>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</si>
  <si>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</si>
  <si>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</si>
  <si>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</si>
  <si>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</si>
  <si>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</si>
  <si>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</si>
  <si>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</si>
  <si>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</si>
  <si>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</si>
  <si>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</si>
  <si>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</si>
  <si>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</si>
  <si>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</si>
  <si>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</si>
  <si>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</si>
  <si>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</si>
  <si>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</si>
  <si>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</si>
  <si>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</si>
  <si>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</si>
  <si>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</si>
  <si>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</si>
  <si>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</si>
  <si>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</si>
  <si>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</si>
  <si>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</si>
  <si>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</si>
  <si>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</si>
  <si>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</si>
  <si>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</si>
  <si>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</si>
  <si>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</si>
  <si>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</si>
  <si>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</si>
  <si>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</si>
  <si>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</si>
  <si>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</si>
  <si>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</si>
  <si>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</si>
  <si>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</si>
  <si>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</si>
  <si>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</si>
  <si>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</si>
  <si>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</si>
  <si>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</si>
  <si>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</si>
  <si>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</si>
  <si>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</si>
  <si>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</si>
  <si>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</si>
  <si>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</si>
  <si>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</si>
  <si>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</si>
  <si>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</si>
  <si>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</si>
  <si>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</si>
  <si>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</si>
  <si>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</si>
  <si>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</si>
  <si>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</si>
  <si>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</si>
  <si>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</si>
  <si>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</si>
  <si>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</si>
  <si>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</si>
  <si>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</si>
  <si>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</si>
  <si>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</si>
  <si>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</si>
  <si>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</si>
  <si>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</si>
  <si>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</si>
  <si>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</si>
  <si>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</si>
  <si>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</si>
  <si>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</si>
  <si>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</si>
  <si>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</si>
  <si>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</si>
  <si>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</si>
  <si>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</si>
  <si>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</si>
  <si>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</si>
  <si>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</si>
  <si>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</si>
  <si>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</si>
  <si>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</si>
  <si>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</si>
  <si>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</si>
  <si>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</si>
  <si>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</si>
  <si>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</si>
  <si>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</si>
  <si>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</si>
  <si>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</si>
  <si>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</si>
  <si>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</si>
  <si>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</si>
  <si>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</si>
  <si>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</si>
  <si>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</si>
  <si>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</si>
  <si>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</si>
  <si>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</si>
  <si>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</si>
  <si>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</si>
  <si>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</si>
  <si>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</si>
  <si>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</si>
  <si>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</si>
  <si>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</si>
  <si>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</si>
  <si>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</si>
  <si>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</si>
  <si>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</si>
  <si>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</si>
  <si>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</si>
  <si>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</si>
  <si>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</si>
  <si>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</si>
  <si>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</si>
  <si>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</si>
  <si>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</si>
  <si>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</si>
  <si>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</si>
  <si>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</si>
  <si>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</si>
  <si>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</si>
  <si>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</si>
  <si>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</si>
  <si>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</si>
  <si>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</si>
  <si>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</si>
  <si>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</si>
  <si>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</si>
  <si>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</si>
  <si>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</si>
  <si>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</si>
  <si>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</si>
  <si>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</si>
  <si>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</si>
  <si>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</si>
  <si>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</si>
  <si>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</si>
  <si>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</si>
  <si>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</si>
  <si>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</si>
  <si>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</si>
  <si>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</si>
  <si>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</si>
  <si>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</si>
  <si>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</si>
  <si>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</si>
  <si>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</si>
  <si>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</si>
  <si>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</si>
  <si>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</si>
  <si>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</si>
  <si>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</si>
  <si>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</si>
  <si>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</si>
  <si>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</si>
  <si>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</si>
  <si>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</si>
  <si>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</si>
  <si>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</si>
  <si>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</si>
  <si>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</si>
  <si>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</si>
  <si>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</si>
  <si>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</si>
  <si>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</si>
  <si>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</si>
  <si>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</si>
  <si>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</si>
  <si>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</si>
  <si>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</si>
  <si>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</si>
  <si>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</si>
  <si>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</si>
  <si>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</si>
  <si>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</si>
  <si>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</si>
  <si>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</si>
  <si>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</si>
  <si>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</si>
  <si>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</si>
  <si>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</si>
  <si>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</si>
  <si>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</si>
  <si>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</si>
  <si>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</si>
  <si>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</si>
  <si>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</si>
  <si>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</si>
  <si>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</si>
  <si>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</si>
  <si>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</si>
  <si>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</si>
  <si>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</si>
  <si>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</si>
  <si>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</si>
  <si>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</si>
  <si>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</si>
  <si>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</si>
  <si>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</si>
  <si>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</si>
  <si>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</si>
  <si>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</si>
  <si>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</si>
  <si>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</si>
  <si>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</si>
  <si>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</si>
  <si>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</si>
  <si>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</si>
  <si>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</si>
  <si>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</si>
  <si>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</si>
  <si>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</si>
  <si>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</si>
  <si>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</si>
  <si>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</si>
  <si>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</si>
  <si>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</si>
  <si>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</si>
  <si>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</si>
  <si>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</si>
  <si>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</si>
  <si>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</si>
  <si>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</si>
  <si>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</si>
  <si>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</si>
  <si>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</si>
  <si>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</si>
  <si>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</si>
  <si>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</si>
  <si>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</si>
  <si>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</si>
  <si>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</si>
  <si>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</si>
  <si>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</si>
  <si>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</si>
  <si>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</si>
  <si>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</si>
  <si>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</si>
  <si>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</si>
  <si>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</si>
  <si>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</si>
  <si>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</si>
  <si>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</si>
  <si>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</si>
  <si>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</si>
  <si>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</si>
  <si>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</si>
  <si>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</si>
  <si>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</si>
  <si>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</si>
  <si>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</si>
  <si>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</si>
  <si>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</si>
  <si>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</si>
  <si>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</si>
  <si>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</si>
  <si>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</si>
  <si>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</si>
  <si>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</si>
  <si>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</si>
  <si>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</si>
  <si>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</si>
  <si>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</si>
  <si>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</si>
  <si>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</si>
  <si>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</si>
  <si>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</si>
  <si>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</si>
  <si>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</si>
  <si>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</si>
  <si>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</si>
  <si>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</si>
  <si>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</si>
  <si>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</si>
  <si>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</si>
  <si>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</si>
  <si>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</si>
  <si>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</si>
  <si>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</si>
  <si>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</si>
  <si>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</si>
  <si>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</si>
  <si>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</si>
  <si>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</si>
  <si>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</si>
  <si>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</si>
  <si>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</si>
  <si>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</si>
  <si>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</si>
  <si>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</si>
  <si>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</si>
  <si>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</si>
  <si>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</si>
  <si>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</si>
  <si>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</si>
  <si>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</si>
  <si>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</si>
  <si>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</si>
  <si>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</si>
  <si>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</si>
  <si>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</si>
  <si>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</si>
  <si>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</si>
  <si>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</si>
  <si>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</si>
  <si>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</si>
  <si>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</si>
  <si>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</si>
  <si>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</si>
  <si>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</si>
  <si>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</si>
  <si>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</si>
  <si>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</si>
  <si>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</si>
  <si>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</si>
  <si>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</si>
  <si>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</si>
  <si>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</si>
  <si>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</si>
  <si>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</si>
  <si>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</si>
  <si>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</si>
  <si>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</si>
  <si>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</si>
  <si>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</si>
  <si>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</si>
  <si>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</si>
  <si>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</si>
  <si>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</si>
  <si>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</si>
  <si>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</si>
  <si>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</si>
  <si>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</si>
  <si>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</si>
  <si>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</si>
  <si>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</si>
  <si>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</si>
  <si>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</si>
  <si>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</si>
  <si>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</si>
  <si>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</si>
  <si>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</si>
  <si>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</si>
  <si>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</si>
  <si>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</si>
  <si>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</si>
  <si>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</si>
  <si>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</si>
  <si>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</si>
  <si>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</si>
  <si>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</si>
  <si>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</si>
  <si>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</si>
  <si>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</si>
  <si>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</si>
  <si>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</si>
  <si>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</si>
  <si>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</si>
  <si>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</si>
  <si>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</si>
  <si>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</si>
  <si>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</si>
  <si>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</si>
  <si>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</si>
  <si>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</si>
  <si>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</si>
  <si>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</si>
  <si>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</si>
  <si>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</si>
  <si>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</si>
  <si>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</si>
  <si>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</si>
  <si>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</si>
  <si>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</si>
  <si>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</si>
  <si>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</si>
  <si>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</si>
  <si>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</si>
  <si>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</si>
  <si>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</si>
  <si>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</si>
  <si>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</si>
  <si>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</si>
  <si>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</si>
  <si>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</si>
  <si>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</si>
  <si>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</si>
  <si>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</si>
  <si>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</si>
  <si>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</si>
  <si>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</si>
  <si>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</si>
  <si>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</si>
  <si>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</si>
  <si>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</si>
  <si>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</si>
  <si>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</si>
  <si>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</si>
  <si>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</si>
  <si>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</si>
  <si>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</si>
  <si>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</si>
  <si>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</si>
  <si>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</si>
  <si>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</si>
  <si>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</si>
  <si>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</si>
  <si>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</si>
  <si>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</si>
  <si>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</si>
  <si>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</si>
  <si>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</si>
  <si>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</si>
  <si>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</si>
  <si>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</si>
  <si>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</si>
  <si>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</si>
  <si>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</si>
  <si>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</si>
  <si>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</si>
  <si>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</si>
  <si>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</si>
  <si>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</si>
  <si>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</si>
  <si>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</si>
  <si>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</si>
  <si>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</si>
  <si>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</si>
  <si>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</si>
  <si>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</si>
  <si>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</si>
  <si>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</si>
  <si>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</si>
  <si>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</si>
  <si>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</si>
  <si>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</si>
  <si>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</si>
  <si>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</si>
  <si>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</si>
  <si>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</si>
  <si>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</si>
  <si>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</si>
  <si>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</si>
  <si>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</si>
  <si>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</si>
  <si>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</si>
  <si>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</si>
  <si>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</si>
  <si>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</si>
  <si>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</si>
  <si>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</si>
  <si>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</si>
  <si>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</si>
  <si>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</si>
  <si>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</si>
  <si>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</si>
  <si>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</si>
  <si>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</si>
  <si>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</si>
  <si>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</si>
  <si>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</si>
  <si>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</si>
  <si>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</si>
  <si>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</si>
  <si>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</si>
  <si>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</si>
  <si>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</si>
  <si>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</si>
  <si>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</si>
  <si>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</si>
  <si>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</si>
  <si>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</si>
  <si>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</si>
  <si>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</si>
  <si>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</si>
  <si>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</si>
  <si>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</si>
  <si>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</si>
  <si>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</si>
  <si>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</si>
  <si>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</si>
  <si>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</si>
  <si>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</si>
  <si>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</si>
  <si>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</si>
  <si>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</si>
  <si>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</si>
  <si>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</si>
  <si>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</si>
  <si>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</si>
  <si>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</si>
  <si>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</si>
  <si>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</si>
  <si>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</si>
  <si>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</si>
  <si>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</si>
  <si>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</si>
  <si>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</si>
  <si>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</si>
  <si>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</si>
  <si>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</si>
  <si>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</si>
  <si>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</si>
  <si>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</si>
  <si>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</si>
  <si>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</si>
  <si>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</si>
  <si>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</si>
  <si>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</si>
  <si>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</si>
  <si>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</si>
  <si>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</si>
  <si>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</si>
  <si>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</si>
  <si>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</si>
  <si>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</si>
  <si>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</si>
  <si>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</si>
  <si>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</si>
  <si>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</si>
  <si>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</si>
  <si>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</si>
  <si>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</si>
  <si>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</si>
  <si>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</si>
  <si>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</si>
  <si>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</si>
  <si>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</si>
  <si>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</si>
  <si>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</si>
  <si>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</si>
  <si>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</si>
  <si>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</si>
  <si>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</si>
  <si>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</si>
  <si>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</si>
  <si>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</si>
  <si>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</si>
  <si>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</si>
  <si>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</si>
  <si>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</si>
  <si>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</si>
  <si>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</si>
  <si>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</si>
  <si>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</si>
  <si>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</si>
  <si>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</si>
  <si>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</si>
  <si>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</si>
  <si>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</si>
  <si>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</si>
  <si>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</si>
  <si>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</si>
  <si>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</si>
  <si>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</si>
  <si>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</si>
  <si>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</si>
  <si>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</si>
  <si>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</si>
  <si>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</si>
  <si>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</si>
  <si>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</si>
  <si>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</si>
  <si>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</si>
  <si>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</si>
  <si>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</si>
  <si>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</si>
  <si>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</si>
  <si>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</si>
  <si>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</si>
  <si>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</si>
  <si>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</si>
  <si>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</si>
  <si>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</si>
  <si>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</si>
  <si>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</si>
  <si>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</si>
  <si>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</si>
  <si>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</si>
  <si>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</si>
  <si>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</si>
  <si>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</si>
  <si>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</si>
  <si>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</si>
  <si>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</si>
  <si>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</si>
  <si>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</si>
  <si>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</si>
  <si>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</si>
  <si>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</si>
  <si>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</si>
  <si>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</si>
  <si>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</si>
  <si>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</si>
  <si>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</si>
  <si>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</si>
  <si>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</si>
  <si>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</si>
  <si>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</si>
  <si>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</si>
  <si>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</si>
  <si>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</si>
  <si>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</si>
  <si>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</si>
  <si>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</si>
  <si>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</si>
  <si>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</si>
  <si>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</si>
  <si>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</si>
  <si>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</si>
  <si>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</si>
  <si>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</si>
  <si>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</si>
  <si>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</si>
  <si>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</si>
  <si>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</si>
  <si>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</si>
  <si>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</si>
  <si>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</si>
  <si>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</si>
  <si>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</si>
  <si>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</si>
  <si>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</si>
  <si>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</si>
  <si>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</si>
  <si>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</si>
  <si>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</si>
  <si>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</si>
  <si>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</si>
  <si>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</si>
  <si>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</si>
  <si>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</si>
  <si>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</si>
  <si>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</si>
  <si>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</si>
  <si>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</si>
  <si>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</si>
  <si>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</si>
  <si>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</si>
  <si>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</si>
  <si>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</si>
  <si>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</si>
  <si>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</si>
  <si>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</si>
  <si>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</si>
  <si>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</si>
  <si>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</si>
  <si>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</si>
  <si>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</si>
  <si>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</si>
  <si>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</si>
  <si>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</si>
  <si>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</si>
  <si>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</si>
  <si>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</si>
  <si>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</si>
  <si>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</si>
  <si>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</si>
  <si>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</si>
  <si>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</si>
  <si>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</si>
  <si>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</si>
  <si>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</si>
  <si>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</si>
  <si>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</si>
  <si>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</si>
  <si>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</si>
  <si>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</si>
  <si>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</si>
  <si>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</si>
  <si>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</si>
  <si>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</si>
  <si>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</si>
  <si>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</si>
  <si>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</si>
  <si>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</si>
  <si>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</si>
  <si>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</si>
  <si>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</si>
  <si>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</si>
  <si>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</si>
  <si>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</si>
  <si>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</si>
  <si>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</si>
  <si>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</si>
  <si>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</si>
  <si>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</si>
  <si>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</si>
  <si>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</si>
  <si>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</si>
  <si>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</si>
  <si>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</si>
  <si>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</si>
  <si>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</si>
  <si>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</si>
  <si>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</si>
  <si>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</si>
  <si>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</si>
  <si>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</si>
  <si>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</si>
  <si>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</si>
  <si>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</si>
  <si>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</si>
  <si>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</si>
  <si>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</si>
  <si>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</si>
  <si>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</si>
  <si>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</si>
  <si>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</si>
  <si>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</si>
  <si>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</si>
  <si>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</si>
  <si>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</si>
  <si>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</si>
  <si>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</si>
  <si>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</si>
  <si>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</si>
  <si>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</si>
  <si>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</si>
  <si>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</si>
  <si>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</si>
  <si>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</si>
  <si>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</si>
  <si>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</si>
  <si>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</si>
  <si>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</si>
  <si>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</si>
  <si>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</si>
  <si>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</si>
  <si>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</si>
  <si>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</si>
  <si>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</si>
  <si>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</si>
  <si>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</si>
  <si>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</si>
  <si>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</si>
  <si>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</si>
  <si>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</si>
  <si>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</si>
  <si>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</si>
  <si>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</si>
  <si>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</si>
  <si>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</si>
  <si>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</si>
  <si>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</si>
  <si>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</si>
  <si>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</si>
  <si>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</si>
  <si>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</si>
  <si>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</si>
  <si>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</si>
  <si>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</si>
  <si>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</si>
  <si>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</si>
  <si>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</si>
  <si>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</si>
  <si>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</si>
  <si>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</si>
  <si>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</si>
  <si>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</si>
  <si>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</si>
  <si>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</si>
  <si>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</si>
  <si>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</si>
  <si>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</si>
  <si>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</si>
  <si>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</si>
  <si>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</si>
  <si>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</si>
  <si>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</si>
  <si>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</si>
  <si>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</si>
  <si>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</si>
  <si>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</si>
  <si>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</si>
  <si>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</si>
  <si>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</si>
  <si>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</si>
  <si>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</si>
  <si>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</si>
  <si>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</si>
  <si>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</si>
  <si>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</si>
  <si>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</si>
  <si>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</si>
  <si>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</si>
  <si>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</si>
  <si>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</si>
  <si>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</si>
  <si>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</si>
  <si>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</si>
  <si>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</si>
  <si>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</si>
  <si>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</si>
  <si>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</si>
  <si>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</si>
  <si>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</si>
  <si>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</si>
  <si>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</si>
  <si>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</si>
  <si>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</si>
  <si>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</si>
  <si>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</si>
  <si>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</si>
  <si>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</si>
  <si>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</si>
  <si>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</si>
  <si>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</si>
  <si>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</si>
  <si>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</si>
  <si>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</si>
  <si>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</si>
  <si>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</si>
  <si>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</si>
  <si>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</si>
  <si>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</si>
  <si>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</si>
  <si>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</si>
  <si>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</si>
  <si>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</si>
  <si>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</si>
  <si>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</si>
  <si>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</si>
  <si>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</si>
  <si>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</si>
  <si>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</si>
  <si>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</si>
  <si>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</si>
  <si>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</si>
  <si>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</si>
  <si>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</si>
  <si>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</si>
  <si>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</si>
  <si>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</si>
  <si>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</si>
  <si>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</si>
  <si>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</si>
  <si>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</si>
  <si>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</si>
  <si>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</si>
  <si>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</si>
  <si>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</si>
  <si>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</si>
  <si>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</si>
  <si>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</si>
  <si>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</si>
  <si>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</si>
  <si>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</si>
  <si>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</si>
  <si>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</si>
  <si>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</si>
  <si>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</si>
  <si>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</si>
  <si>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</si>
  <si>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</si>
  <si>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</si>
  <si>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</si>
  <si>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</si>
  <si>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</si>
  <si>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</si>
  <si>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</si>
  <si>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</si>
  <si>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</si>
  <si>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</si>
  <si>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</si>
  <si>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</si>
  <si>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</si>
  <si>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</si>
  <si>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</si>
  <si>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</si>
  <si>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</si>
  <si>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</si>
  <si>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</si>
  <si>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</si>
  <si>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</si>
  <si>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</si>
  <si>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</si>
  <si>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</si>
  <si>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</si>
  <si>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</si>
  <si>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</si>
  <si>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</si>
  <si>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</si>
  <si>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</si>
  <si>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</si>
  <si>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</si>
  <si>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</si>
  <si>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</si>
  <si>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</si>
  <si>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</si>
  <si>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</si>
  <si>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</si>
  <si>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</si>
  <si>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</si>
  <si>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</si>
  <si>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</si>
  <si>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</si>
  <si>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</si>
  <si>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</si>
  <si>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</si>
  <si>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</si>
  <si>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</si>
  <si>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</si>
  <si>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</si>
  <si>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</si>
  <si>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</si>
  <si>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</si>
  <si>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</si>
  <si>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</si>
  <si>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</si>
  <si>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</si>
  <si>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</si>
  <si>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</si>
  <si>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</si>
  <si>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</si>
  <si>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</si>
  <si>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</si>
  <si>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</si>
  <si>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</si>
  <si>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</si>
  <si>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</si>
  <si>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</si>
  <si>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</si>
  <si>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</si>
  <si>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</si>
  <si>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</si>
  <si>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</si>
  <si>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</si>
  <si>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</si>
  <si>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</si>
  <si>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</si>
  <si>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</si>
  <si>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</si>
  <si>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</si>
  <si>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</si>
  <si>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</si>
  <si>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</si>
  <si>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</si>
  <si>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</si>
  <si>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</si>
  <si>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</si>
  <si>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</si>
  <si>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</si>
  <si>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</si>
  <si>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</si>
  <si>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</si>
  <si>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</si>
  <si>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</si>
  <si>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</si>
  <si>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</si>
  <si>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</si>
  <si>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</si>
  <si>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</si>
  <si>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</si>
  <si>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</si>
  <si>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</si>
  <si>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</si>
  <si>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</si>
  <si>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</si>
  <si>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</si>
  <si>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</si>
  <si>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</si>
  <si>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</si>
  <si>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</si>
  <si>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</si>
  <si>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</si>
  <si>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</si>
  <si>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</si>
  <si>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</si>
  <si>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</si>
  <si>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</si>
  <si>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</si>
  <si>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</si>
  <si>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</si>
  <si>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</si>
  <si>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</si>
  <si>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</si>
  <si>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</si>
  <si>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</si>
  <si>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</si>
  <si>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</si>
  <si>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</si>
  <si>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</si>
  <si>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</si>
  <si>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</si>
  <si>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</si>
  <si>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</si>
  <si>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</si>
  <si>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</si>
  <si>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</si>
  <si>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</si>
  <si>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</si>
  <si>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</si>
  <si>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</si>
  <si>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</si>
  <si>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</si>
  <si>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</si>
  <si>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</si>
  <si>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</si>
  <si>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</si>
  <si>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</si>
  <si>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</si>
  <si>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</si>
  <si>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</si>
  <si>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</si>
  <si>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</si>
  <si>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</si>
  <si>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</si>
  <si>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</si>
  <si>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</si>
  <si>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</si>
  <si>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</si>
  <si>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</si>
  <si>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</si>
  <si>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</si>
  <si>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</si>
  <si>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</si>
  <si>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</si>
  <si>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</si>
  <si>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</si>
  <si>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</si>
  <si>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</si>
  <si>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</si>
  <si>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</si>
  <si>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</si>
  <si>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</si>
  <si>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</si>
  <si>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</si>
  <si>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</si>
  <si>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</si>
  <si>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</si>
  <si>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</si>
  <si>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</si>
  <si>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</si>
  <si>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</si>
  <si>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</si>
  <si>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</si>
  <si>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</si>
  <si>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</si>
  <si>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</si>
  <si>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</si>
  <si>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</si>
  <si>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</si>
  <si>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</si>
  <si>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</si>
  <si>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</si>
  <si>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</si>
  <si>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</si>
  <si>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</si>
  <si>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</si>
  <si>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</si>
  <si>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</si>
  <si>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</si>
  <si>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</si>
  <si>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</si>
  <si>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</si>
  <si>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</si>
  <si>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</si>
  <si>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</si>
  <si>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</si>
  <si>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</si>
  <si>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</si>
  <si>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</si>
  <si>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</si>
  <si>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</si>
  <si>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</si>
  <si>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</si>
  <si>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</si>
  <si>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</si>
  <si>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</si>
  <si>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</si>
  <si>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</si>
  <si>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</si>
  <si>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</si>
  <si>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</si>
  <si>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</si>
  <si>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</si>
  <si>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</si>
  <si>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</si>
  <si>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</si>
  <si>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</si>
  <si>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</si>
  <si>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</si>
  <si>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</si>
  <si>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</si>
  <si>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</si>
  <si>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</si>
  <si>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</si>
  <si>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</si>
  <si>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</si>
  <si>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</si>
  <si>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</si>
  <si>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</si>
  <si>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</si>
  <si>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</si>
  <si>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</si>
  <si>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</si>
  <si>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</si>
  <si>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</si>
  <si>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</si>
  <si>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</si>
  <si>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</si>
  <si>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</si>
  <si>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</si>
  <si>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</si>
  <si>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</si>
  <si>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</si>
  <si>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</si>
  <si>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</si>
  <si>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</si>
  <si>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</si>
  <si>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</si>
  <si>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</si>
  <si>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</si>
  <si>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</si>
  <si>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</si>
  <si>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</si>
  <si>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</si>
  <si>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</si>
  <si>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</si>
  <si>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</si>
  <si>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</si>
  <si>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</si>
  <si>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</si>
  <si>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</si>
  <si>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</si>
  <si>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</si>
  <si>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</si>
  <si>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</si>
  <si>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</si>
  <si>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</si>
  <si>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</si>
  <si>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</si>
  <si>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</si>
  <si>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</si>
  <si>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</si>
  <si>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</si>
  <si>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</si>
  <si>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</si>
  <si>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</si>
  <si>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</si>
  <si>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</si>
  <si>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</si>
  <si>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</si>
  <si>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</si>
  <si>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</si>
  <si>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</si>
  <si>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</si>
  <si>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</si>
  <si>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</si>
  <si>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</si>
  <si>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</si>
  <si>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</si>
  <si>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</si>
  <si>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</si>
  <si>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</si>
  <si>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</si>
  <si>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</si>
  <si>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</si>
  <si>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</si>
  <si>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</si>
  <si>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</si>
  <si>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</si>
  <si>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</si>
  <si>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</si>
  <si>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</si>
  <si>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</si>
  <si>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</si>
  <si>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</si>
  <si>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</si>
  <si>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</si>
  <si>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</si>
  <si>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</si>
  <si>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</si>
  <si>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</si>
  <si>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</si>
  <si>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</si>
  <si>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</si>
  <si>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</si>
  <si>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</si>
  <si>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</si>
  <si>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</si>
  <si>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</si>
  <si>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</si>
  <si>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</si>
  <si>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</si>
  <si>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</si>
  <si>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</si>
  <si>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</si>
  <si>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</si>
  <si>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</si>
  <si>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</si>
  <si>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</si>
  <si>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</si>
  <si>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</si>
  <si>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</si>
  <si>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</si>
  <si>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</si>
  <si>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</si>
  <si>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</si>
  <si>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</si>
  <si>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</si>
  <si>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</si>
  <si>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</si>
  <si>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</si>
  <si>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</si>
  <si>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</si>
  <si>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</si>
  <si>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</si>
  <si>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</si>
  <si>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</si>
  <si>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</si>
  <si>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</si>
  <si>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</si>
  <si>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</si>
  <si>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</si>
  <si>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</si>
  <si>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</si>
  <si>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</si>
  <si>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</si>
  <si>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</si>
  <si>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</si>
  <si>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</si>
  <si>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</si>
  <si>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</si>
  <si>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</si>
  <si>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</si>
  <si>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</si>
  <si>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</si>
  <si>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</si>
  <si>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</si>
  <si>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</si>
  <si>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</si>
  <si>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</si>
  <si>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</si>
  <si>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</si>
  <si>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</si>
  <si>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</si>
  <si>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</si>
  <si>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</si>
  <si>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</si>
  <si>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</si>
  <si>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</si>
  <si>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</si>
  <si>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</si>
  <si>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</si>
  <si>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</si>
  <si>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</si>
  <si>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</si>
  <si>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</si>
  <si>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</si>
  <si>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</si>
  <si>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</si>
  <si>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</si>
  <si>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</si>
  <si>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</si>
  <si>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</si>
  <si>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</si>
  <si>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</si>
  <si>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</si>
  <si>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</si>
  <si>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</si>
  <si>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</si>
  <si>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</si>
  <si>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</si>
  <si>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</si>
  <si>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</si>
  <si>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</si>
  <si>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</si>
  <si>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</si>
  <si>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</si>
  <si>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</si>
  <si>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</si>
  <si>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</si>
  <si>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</si>
  <si>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</si>
  <si>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</si>
  <si>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</si>
  <si>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</si>
  <si>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</si>
  <si>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</si>
  <si>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</si>
  <si>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</si>
  <si>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</si>
  <si>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</si>
  <si>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</si>
  <si>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</si>
  <si>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</si>
  <si>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</si>
  <si>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</si>
  <si>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</si>
  <si>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</si>
  <si>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</si>
  <si>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</si>
  <si>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</si>
  <si>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</si>
  <si>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</si>
  <si>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</si>
  <si>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</si>
  <si>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</si>
  <si>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</si>
  <si>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</si>
  <si>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</si>
  <si>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</si>
  <si>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</si>
  <si>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</si>
  <si>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</si>
  <si>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</si>
  <si>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</si>
  <si>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</si>
  <si>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</si>
  <si>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</si>
  <si>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</si>
  <si>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</si>
  <si>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</si>
  <si>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</si>
  <si>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</si>
  <si>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</si>
  <si>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</si>
  <si>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</si>
  <si>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</si>
  <si>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</si>
  <si>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</si>
  <si>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</si>
  <si>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</si>
  <si>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</si>
  <si>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</si>
  <si>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</si>
  <si>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</si>
  <si>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</si>
  <si>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</si>
  <si>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</si>
  <si>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</si>
  <si>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</si>
  <si>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</si>
  <si>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</si>
  <si>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</si>
  <si>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</si>
  <si>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</si>
  <si>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</si>
  <si>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</si>
  <si>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</si>
  <si>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</si>
  <si>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</si>
  <si>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</si>
  <si>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</si>
  <si>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</si>
  <si>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</si>
  <si>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</si>
  <si>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</si>
  <si>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</si>
  <si>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</si>
  <si>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</si>
  <si>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</si>
  <si>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</si>
  <si>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</si>
  <si>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</si>
  <si>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</si>
  <si>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</si>
  <si>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</si>
  <si>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</si>
  <si>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</si>
  <si>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</si>
  <si>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</si>
  <si>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</si>
  <si>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</si>
  <si>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</si>
  <si>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</si>
  <si>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</si>
  <si>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</si>
  <si>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</si>
  <si>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</si>
  <si>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</si>
  <si>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</si>
  <si>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</si>
  <si>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</si>
  <si>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</si>
  <si>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</si>
  <si>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</si>
  <si>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</si>
  <si>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</si>
  <si>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</si>
  <si>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</si>
  <si>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</si>
  <si>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</si>
  <si>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</si>
  <si>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</si>
  <si>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</si>
  <si>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</si>
  <si>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</si>
  <si>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</si>
  <si>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</si>
  <si>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</si>
  <si>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</si>
  <si>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</si>
  <si>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</si>
  <si>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</si>
  <si>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</si>
  <si>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</si>
  <si>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</si>
  <si>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</si>
  <si>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</si>
  <si>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</si>
  <si>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</si>
  <si>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</si>
  <si>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</si>
  <si>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</si>
  <si>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</si>
  <si>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</si>
  <si>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</si>
  <si>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</si>
  <si>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</si>
  <si>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</si>
  <si>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</si>
  <si>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</si>
  <si>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</si>
  <si>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</si>
  <si>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</si>
  <si>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</si>
  <si>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</si>
  <si>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</si>
  <si>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</si>
  <si>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</si>
  <si>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</si>
  <si>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</si>
  <si>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</si>
  <si>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</si>
  <si>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</si>
  <si>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</si>
  <si>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</si>
  <si>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</si>
  <si>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</si>
  <si>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</si>
  <si>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</si>
  <si>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</si>
  <si>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</si>
  <si>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</si>
  <si>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</si>
  <si>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</si>
  <si>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</si>
  <si>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</si>
  <si>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</si>
  <si>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</si>
  <si>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</si>
  <si>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</si>
  <si>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</si>
  <si>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</si>
  <si>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</si>
  <si>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</si>
  <si>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</si>
  <si>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</si>
  <si>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</si>
  <si>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</si>
  <si>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</si>
  <si>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</si>
  <si>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</si>
  <si>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</si>
  <si>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</si>
  <si>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</si>
  <si>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</si>
  <si>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</si>
  <si>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</si>
  <si>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</si>
  <si>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</si>
  <si>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</si>
  <si>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</si>
  <si>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</si>
  <si>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</si>
  <si>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</si>
  <si>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</si>
  <si>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</si>
  <si>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</si>
  <si>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</si>
  <si>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</si>
  <si>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</si>
  <si>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</si>
  <si>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</si>
  <si>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</si>
  <si>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</si>
  <si>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</si>
  <si>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</si>
  <si>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</si>
  <si>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</si>
  <si>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</si>
  <si>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</si>
  <si>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</si>
  <si>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</si>
  <si>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</si>
  <si>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</si>
  <si>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</si>
  <si>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</si>
  <si>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</si>
  <si>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</si>
  <si>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</si>
  <si>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</si>
  <si>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</si>
  <si>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</si>
  <si>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</si>
  <si>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</si>
  <si>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</si>
  <si>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</si>
  <si>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</si>
  <si>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</si>
  <si>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</si>
  <si>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</si>
  <si>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</si>
  <si>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</si>
  <si>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</si>
  <si>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</si>
  <si>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</si>
  <si>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</si>
  <si>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</si>
  <si>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</si>
  <si>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</si>
  <si>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</si>
  <si>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</si>
  <si>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</si>
  <si>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</si>
  <si>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</si>
  <si>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</si>
  <si>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</si>
  <si>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</si>
  <si>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</si>
  <si>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</si>
  <si>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</si>
  <si>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</si>
  <si>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</si>
  <si>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</si>
  <si>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</si>
  <si>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</si>
  <si>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</si>
  <si>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</si>
  <si>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</si>
  <si>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</si>
  <si>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</si>
  <si>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</si>
  <si>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</si>
  <si>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</si>
  <si>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</si>
  <si>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</si>
  <si>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</si>
  <si>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</si>
  <si>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</si>
  <si>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</si>
  <si>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</si>
  <si>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</si>
  <si>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</si>
  <si>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</si>
  <si>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</si>
  <si>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</si>
  <si>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</si>
  <si>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</si>
  <si>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</si>
  <si>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</si>
  <si>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</si>
  <si>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</si>
  <si>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</si>
  <si>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</si>
  <si>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</si>
  <si>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</si>
  <si>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</si>
  <si>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</si>
  <si>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</si>
  <si>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</si>
  <si>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</si>
  <si>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</si>
  <si>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</si>
  <si>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</si>
  <si>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</si>
  <si>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</si>
  <si>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</si>
  <si>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</si>
  <si>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</si>
  <si>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</si>
  <si>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</si>
  <si>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</si>
  <si>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</si>
  <si>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</si>
  <si>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</si>
  <si>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</si>
  <si>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</si>
  <si>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</si>
  <si>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</si>
  <si>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</si>
  <si>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</si>
  <si>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</si>
  <si>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</si>
  <si>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</si>
  <si>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</si>
  <si>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</si>
  <si>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</si>
  <si>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</si>
  <si>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</si>
  <si>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</si>
  <si>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</si>
  <si>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</si>
  <si>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</si>
  <si>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</si>
  <si>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</si>
  <si>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</si>
  <si>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</si>
  <si>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</si>
  <si>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</si>
  <si>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</si>
  <si>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</si>
  <si>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</si>
  <si>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</si>
  <si>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</si>
  <si>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</si>
  <si>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</si>
  <si>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</si>
  <si>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</si>
  <si>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</si>
  <si>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</si>
  <si>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</si>
  <si>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</si>
  <si>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</si>
  <si>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</si>
  <si>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</si>
  <si>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</si>
  <si>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</si>
  <si>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</si>
  <si>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</si>
  <si>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</si>
  <si>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</si>
  <si>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</si>
  <si>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</si>
  <si>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</si>
  <si>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</si>
  <si>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</si>
  <si>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</si>
  <si>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</si>
  <si>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</si>
  <si>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</si>
  <si>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</si>
  <si>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</si>
  <si>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</si>
  <si>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</si>
  <si>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</si>
  <si>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</si>
  <si>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</si>
  <si>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</si>
  <si>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</si>
  <si>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</si>
  <si>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</si>
  <si>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</si>
  <si>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</si>
  <si>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</si>
  <si>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</si>
  <si>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</si>
  <si>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</si>
  <si>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</si>
  <si>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</si>
  <si>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</si>
  <si>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</si>
  <si>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</si>
  <si>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</si>
  <si>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</si>
  <si>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</si>
  <si>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</si>
  <si>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</si>
  <si>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</si>
  <si>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</si>
  <si>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</si>
  <si>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</si>
  <si>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</si>
  <si>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</si>
  <si>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</si>
  <si>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</si>
  <si>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</si>
  <si>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</si>
  <si>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</si>
  <si>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</si>
  <si>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</si>
  <si>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</si>
  <si>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</si>
  <si>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</si>
  <si>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</si>
  <si>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</si>
  <si>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</si>
  <si>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</si>
  <si>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</si>
  <si>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</si>
  <si>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</si>
  <si>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</si>
  <si>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</si>
  <si>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</si>
  <si>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</si>
  <si>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</si>
  <si>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</si>
  <si>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</si>
  <si>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</si>
  <si>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</si>
  <si>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</si>
  <si>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</si>
  <si>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</si>
  <si>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</si>
  <si>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</si>
  <si>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</si>
  <si>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</si>
  <si>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</si>
  <si>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</si>
  <si>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</si>
  <si>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</si>
  <si>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</si>
  <si>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</si>
  <si>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</si>
  <si>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</si>
  <si>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</si>
  <si>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</si>
  <si>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</si>
  <si>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</si>
  <si>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</si>
  <si>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</si>
  <si>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</si>
  <si>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</si>
  <si>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</si>
  <si>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</si>
  <si>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</si>
  <si>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</si>
  <si>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</si>
  <si>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</si>
  <si>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</si>
  <si>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</si>
  <si>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</si>
  <si>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</si>
  <si>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</si>
  <si>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</si>
  <si>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</si>
  <si>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</si>
  <si>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</si>
  <si>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</si>
  <si>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</si>
  <si>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</si>
  <si>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</si>
  <si>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</si>
  <si>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</si>
  <si>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</si>
  <si>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</si>
  <si>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</si>
  <si>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</si>
  <si>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</si>
  <si>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</si>
  <si>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</si>
  <si>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</si>
  <si>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</si>
  <si>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</si>
  <si>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</si>
  <si>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</si>
  <si>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</si>
  <si>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</si>
  <si>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</si>
  <si>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</si>
  <si>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</si>
  <si>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</si>
  <si>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</si>
  <si>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</si>
  <si>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</si>
  <si>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</si>
  <si>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</si>
  <si>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</si>
  <si>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</si>
  <si>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</si>
  <si>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</si>
  <si>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</si>
  <si>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</si>
  <si>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</si>
  <si>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</si>
  <si>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</si>
  <si>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</si>
  <si>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</si>
  <si>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</si>
  <si>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</si>
  <si>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</si>
  <si>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</si>
  <si>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</si>
  <si>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</si>
  <si>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</si>
  <si>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</si>
  <si>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</si>
  <si>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</si>
  <si>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</si>
  <si>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</si>
  <si>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</si>
  <si>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</si>
  <si>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</si>
  <si>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</si>
  <si>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</si>
  <si>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</si>
  <si>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</si>
  <si>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</si>
  <si>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</si>
  <si>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</si>
  <si>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</si>
  <si>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</si>
  <si>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</si>
  <si>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</si>
  <si>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</si>
  <si>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</si>
  <si>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</si>
  <si>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</si>
  <si>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</si>
  <si>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</si>
  <si>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</si>
  <si>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</si>
  <si>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</si>
  <si>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</si>
  <si>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</si>
  <si>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</si>
  <si>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</si>
  <si>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</si>
  <si>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</si>
  <si>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</si>
  <si>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</si>
  <si>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</si>
  <si>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</si>
  <si>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</si>
  <si>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</si>
  <si>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</si>
  <si>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</si>
  <si>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</si>
  <si>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</si>
  <si>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</si>
  <si>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</si>
  <si>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</si>
  <si>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</si>
  <si>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</si>
  <si>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</si>
  <si>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</si>
  <si>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</si>
  <si>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</si>
  <si>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</si>
  <si>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</si>
  <si>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</si>
  <si>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</si>
  <si>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</si>
  <si>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</si>
  <si>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</si>
  <si>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</si>
  <si>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</si>
  <si>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</si>
  <si>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</si>
  <si>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</si>
  <si>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</si>
  <si>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</si>
  <si>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</si>
  <si>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</si>
  <si>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</si>
  <si>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</si>
  <si>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</si>
  <si>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</si>
  <si>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</si>
  <si>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</si>
  <si>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</si>
  <si>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</si>
  <si>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</si>
  <si>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</si>
  <si>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</si>
  <si>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</si>
  <si>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</si>
  <si>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</si>
  <si>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</si>
  <si>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</si>
  <si>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</si>
  <si>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</si>
  <si>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</si>
  <si>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</si>
  <si>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</si>
  <si>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</si>
  <si>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</si>
  <si>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</si>
  <si>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</si>
  <si>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</si>
  <si>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</si>
  <si>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</si>
  <si>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</si>
  <si>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</si>
  <si>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</si>
  <si>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</si>
  <si>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</si>
  <si>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</si>
  <si>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</si>
  <si>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</si>
  <si>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</si>
  <si>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</si>
  <si>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</si>
  <si>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</si>
  <si>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</si>
  <si>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</si>
  <si>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</si>
  <si>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</si>
  <si>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</si>
  <si>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</si>
  <si>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</si>
  <si>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</si>
  <si>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</si>
  <si>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</si>
  <si>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</si>
  <si>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</si>
  <si>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</si>
  <si>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</si>
  <si>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</si>
  <si>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</si>
  <si>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</si>
  <si>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</si>
  <si>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</si>
  <si>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</si>
  <si>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</si>
  <si>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</si>
  <si>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</si>
  <si>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</si>
  <si>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</si>
  <si>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</si>
  <si>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</si>
  <si>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</si>
  <si>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</si>
  <si>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</si>
  <si>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</si>
  <si>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</si>
  <si>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</si>
  <si>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</si>
  <si>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</si>
  <si>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</si>
  <si>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</si>
  <si>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</si>
  <si>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</si>
  <si>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</si>
  <si>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</si>
  <si>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</si>
  <si>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</si>
  <si>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</si>
  <si>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</si>
  <si>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</si>
  <si>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</si>
  <si>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</si>
  <si>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</si>
  <si>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</si>
  <si>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</si>
  <si>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</si>
  <si>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</si>
  <si>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</si>
  <si>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</si>
  <si>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</si>
  <si>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</si>
  <si>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</si>
  <si>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</si>
  <si>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</si>
  <si>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</si>
  <si>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</si>
  <si>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</si>
  <si>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</si>
  <si>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</si>
  <si>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</si>
  <si>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</si>
  <si>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</si>
  <si>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</si>
  <si>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</si>
  <si>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</si>
  <si>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</si>
  <si>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</si>
  <si>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</si>
  <si>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</si>
  <si>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</si>
  <si>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</si>
  <si>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</si>
  <si>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</si>
  <si>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</si>
  <si>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</si>
  <si>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</si>
  <si>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</si>
  <si>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</si>
  <si>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</si>
  <si>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</si>
  <si>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</si>
  <si>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</si>
  <si>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</si>
  <si>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</si>
  <si>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</si>
  <si>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</si>
  <si>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</si>
  <si>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</si>
  <si>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</si>
  <si>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</si>
  <si>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</si>
  <si>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</si>
  <si>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</si>
  <si>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</si>
  <si>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</si>
  <si>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</si>
  <si>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</si>
  <si>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</si>
  <si>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</si>
  <si>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</si>
  <si>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</si>
  <si>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</si>
  <si>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</si>
  <si>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</si>
  <si>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</si>
  <si>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</si>
  <si>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</si>
  <si>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</si>
  <si>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</si>
  <si>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</si>
  <si>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</si>
  <si>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</si>
  <si>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</si>
  <si>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</si>
  <si>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</si>
  <si>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</si>
  <si>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</si>
  <si>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</si>
  <si>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</si>
  <si>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</si>
  <si>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</si>
  <si>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</si>
  <si>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</si>
  <si>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</si>
  <si>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</si>
  <si>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</si>
  <si>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</si>
  <si>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</si>
  <si>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</si>
  <si>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</si>
  <si>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</si>
  <si>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</si>
  <si>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</si>
  <si>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</si>
  <si>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</si>
  <si>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</si>
  <si>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</si>
  <si>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</si>
  <si>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</si>
  <si>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</si>
  <si>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</si>
  <si>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</si>
  <si>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</si>
  <si>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</si>
  <si>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</si>
  <si>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</si>
  <si>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</si>
  <si>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</si>
  <si>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</si>
  <si>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</si>
  <si>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</si>
  <si>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</si>
  <si>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</si>
  <si>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</si>
  <si>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</si>
  <si>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</si>
  <si>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</si>
  <si>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</si>
  <si>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</si>
  <si>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</si>
  <si>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</si>
  <si>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</si>
  <si>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</si>
  <si>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</si>
  <si>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</si>
  <si>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</si>
  <si>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</si>
  <si>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</si>
  <si>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</si>
  <si>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</si>
  <si>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</si>
  <si>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</si>
  <si>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</si>
  <si>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</si>
  <si>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</si>
  <si>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</si>
  <si>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</si>
  <si>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</si>
  <si>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</si>
  <si>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</si>
  <si>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</si>
  <si>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</si>
  <si>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</si>
  <si>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</si>
  <si>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</si>
  <si>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</si>
  <si>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</si>
  <si>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</si>
  <si>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</si>
  <si>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</si>
  <si>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</si>
  <si>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</si>
  <si>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</si>
  <si>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</si>
  <si>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</si>
  <si>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</si>
  <si>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</si>
  <si>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</si>
  <si>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</si>
  <si>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</si>
  <si>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</si>
  <si>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</si>
  <si>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</si>
  <si>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</si>
  <si>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</si>
  <si>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</si>
  <si>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</si>
  <si>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</si>
  <si>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</si>
  <si>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</si>
  <si>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</si>
  <si>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</si>
  <si>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</si>
  <si>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</si>
  <si>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</si>
  <si>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</si>
  <si>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</si>
  <si>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</si>
  <si>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</si>
  <si>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</si>
  <si>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</si>
  <si>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</si>
  <si>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</si>
  <si>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</si>
  <si>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</si>
  <si>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</si>
  <si>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</si>
  <si>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</si>
  <si>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</si>
  <si>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</si>
  <si>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</si>
  <si>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</si>
  <si>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</si>
  <si>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</si>
  <si>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</si>
  <si>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</si>
  <si>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</si>
  <si>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</si>
  <si>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</si>
  <si>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</si>
  <si>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</si>
  <si>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</si>
  <si>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</si>
  <si>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</si>
  <si>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</si>
  <si>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</si>
  <si>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</si>
  <si>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</si>
  <si>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</si>
  <si>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</si>
  <si>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</si>
  <si>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</si>
  <si>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</si>
  <si>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</si>
  <si>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</si>
  <si>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</si>
  <si>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</si>
  <si>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</si>
  <si>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</si>
  <si>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</si>
  <si>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</si>
  <si>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</si>
  <si>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</si>
  <si>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</si>
  <si>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</si>
  <si>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</si>
  <si>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</si>
  <si>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</si>
  <si>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</si>
  <si>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</si>
  <si>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</si>
  <si>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</si>
  <si>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</si>
  <si>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</si>
  <si>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</si>
  <si>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</si>
  <si>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</si>
  <si>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</si>
  <si>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</si>
  <si>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</si>
  <si>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</si>
  <si>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</si>
  <si>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</si>
  <si>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</si>
  <si>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</si>
  <si>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</si>
  <si>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</si>
  <si>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</si>
  <si>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</si>
  <si>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</si>
  <si>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</si>
  <si>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</si>
  <si>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</si>
  <si>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</si>
  <si>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</si>
  <si>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</si>
  <si>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</si>
  <si>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</si>
  <si>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</si>
  <si>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</si>
  <si>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</si>
  <si>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</si>
  <si>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</si>
  <si>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</si>
  <si>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</si>
  <si>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</si>
  <si>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</si>
  <si>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</si>
  <si>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</si>
  <si>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</si>
  <si>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</si>
  <si>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</si>
  <si>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</si>
  <si>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</si>
  <si>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</si>
  <si>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</si>
  <si>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</si>
  <si>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</si>
  <si>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</si>
  <si>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</si>
  <si>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</si>
  <si>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</si>
  <si>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</si>
  <si>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</si>
  <si>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</si>
  <si>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</si>
  <si>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</si>
  <si>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</si>
  <si>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</si>
  <si>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</si>
  <si>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</si>
  <si>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</si>
  <si>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</si>
  <si>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</si>
  <si>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</si>
  <si>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</si>
  <si>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</si>
  <si>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</si>
  <si>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</si>
  <si>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</si>
  <si>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</si>
  <si>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</si>
  <si>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</si>
  <si>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</si>
  <si>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</si>
  <si>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</si>
  <si>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</si>
  <si>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</si>
  <si>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</si>
  <si>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</si>
  <si>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</si>
  <si>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</si>
  <si>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</si>
  <si>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</si>
  <si>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</si>
  <si>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</si>
  <si>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</si>
  <si>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</si>
  <si>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</si>
  <si>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</si>
  <si>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</si>
  <si>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</si>
  <si>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</si>
  <si>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</si>
  <si>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</si>
  <si>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</si>
  <si>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</si>
  <si>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</si>
  <si>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</si>
  <si>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</si>
  <si>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</si>
  <si>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</si>
  <si>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</si>
  <si>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</si>
  <si>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</si>
  <si>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</si>
  <si>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</si>
  <si>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</si>
  <si>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</si>
  <si>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</si>
  <si>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</si>
  <si>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</si>
  <si>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</si>
  <si>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</si>
  <si>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</si>
  <si>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</si>
  <si>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</si>
  <si>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</si>
  <si>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</si>
  <si>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</si>
  <si>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</si>
  <si>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</si>
  <si>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</si>
  <si>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</si>
  <si>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</si>
  <si>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</si>
  <si>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</si>
  <si>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</si>
  <si>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</si>
  <si>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</si>
  <si>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</si>
  <si>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</si>
  <si>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</si>
  <si>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</si>
  <si>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</si>
  <si>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</si>
  <si>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</si>
  <si>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</si>
  <si>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</si>
  <si>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</si>
  <si>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</si>
  <si>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</si>
  <si>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</si>
  <si>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</si>
  <si>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</si>
  <si>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</si>
  <si>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</si>
  <si>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</si>
  <si>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</si>
  <si>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</si>
  <si>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</si>
  <si>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</si>
  <si>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</si>
  <si>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</si>
  <si>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</si>
  <si>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</si>
  <si>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</si>
  <si>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</si>
  <si>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</si>
  <si>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</si>
  <si>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</si>
  <si>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</si>
  <si>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</si>
  <si>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</si>
  <si>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</si>
  <si>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</si>
  <si>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</si>
  <si>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</si>
  <si>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</si>
  <si>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</si>
  <si>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</si>
  <si>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</si>
  <si>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</si>
  <si>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</si>
  <si>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</si>
  <si>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</si>
  <si>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</si>
  <si>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</si>
  <si>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</si>
  <si>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</si>
  <si>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</si>
  <si>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</si>
  <si>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</si>
  <si>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</si>
  <si>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</si>
  <si>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</si>
  <si>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</si>
  <si>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</si>
  <si>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</si>
  <si>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</si>
  <si>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</si>
  <si>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</si>
  <si>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</si>
  <si>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</si>
  <si>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</si>
  <si>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</si>
  <si>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</si>
  <si>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</si>
  <si>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</si>
  <si>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</si>
  <si>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</si>
  <si>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</si>
  <si>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</si>
  <si>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</si>
  <si>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</si>
  <si>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</si>
  <si>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</si>
  <si>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</si>
  <si>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</si>
  <si>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</si>
  <si>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</si>
  <si>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</si>
  <si>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</si>
  <si>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</si>
  <si>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</si>
  <si>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</si>
  <si>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</si>
  <si>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</si>
  <si>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</si>
  <si>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</si>
  <si>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</si>
  <si>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</si>
  <si>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</si>
  <si>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</si>
  <si>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</si>
  <si>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</si>
  <si>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</si>
  <si>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</si>
  <si>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</si>
  <si>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</si>
  <si>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</si>
  <si>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</si>
  <si>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</si>
  <si>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</si>
  <si>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</si>
  <si>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</si>
  <si>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</si>
  <si>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</si>
  <si>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</si>
  <si>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</si>
  <si>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</si>
  <si>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</si>
  <si>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</si>
  <si>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</si>
  <si>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</si>
  <si>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</si>
  <si>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</si>
  <si>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</si>
  <si>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</si>
  <si>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</si>
  <si>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</si>
  <si>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</si>
  <si>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</si>
  <si>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</si>
  <si>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</si>
  <si>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</si>
  <si>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</si>
  <si>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</si>
  <si>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</si>
  <si>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</si>
  <si>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</si>
  <si>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</si>
  <si>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</si>
  <si>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</si>
  <si>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</si>
  <si>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</si>
  <si>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</si>
  <si>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</si>
  <si>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</si>
  <si>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</si>
  <si>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</si>
  <si>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</si>
  <si>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</si>
  <si>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</si>
  <si>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</si>
  <si>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</si>
  <si>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</si>
  <si>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</si>
  <si>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</si>
  <si>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</si>
  <si>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</si>
  <si>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</si>
  <si>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</si>
  <si>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</si>
  <si>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</si>
  <si>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</si>
  <si>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</si>
  <si>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</si>
  <si>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</si>
  <si>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</si>
  <si>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</si>
  <si>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</si>
  <si>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</si>
  <si>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</si>
  <si>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</si>
  <si>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</si>
  <si>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</si>
  <si>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</si>
  <si>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</si>
  <si>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</si>
  <si>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</si>
  <si>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</si>
  <si>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</si>
  <si>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</si>
  <si>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</si>
  <si>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</si>
  <si>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</si>
  <si>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</si>
  <si>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</si>
  <si>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</si>
  <si>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</si>
  <si>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</si>
  <si>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</si>
  <si>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</si>
  <si>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</si>
  <si>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</si>
  <si>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</si>
  <si>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</si>
  <si>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</si>
  <si>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</si>
  <si>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</si>
  <si>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</si>
  <si>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</si>
  <si>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</si>
  <si>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</si>
  <si>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</si>
  <si>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</si>
  <si>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</si>
  <si>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</si>
  <si>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</si>
  <si>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</si>
  <si>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</si>
  <si>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</si>
  <si>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</si>
  <si>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</si>
  <si>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</si>
  <si>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</si>
  <si>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</si>
  <si>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</si>
  <si>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</si>
  <si>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</si>
  <si>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</si>
  <si>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</si>
  <si>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</si>
  <si>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</si>
  <si>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</si>
  <si>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</si>
  <si>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</si>
  <si>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</si>
  <si>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</si>
  <si>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</si>
  <si>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</si>
  <si>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</si>
  <si>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</si>
  <si>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</si>
  <si>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</si>
  <si>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</si>
  <si>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</si>
  <si>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</si>
  <si>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</si>
  <si>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</si>
  <si>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</si>
  <si>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</si>
  <si>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</si>
  <si>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</si>
  <si>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</si>
  <si>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</si>
  <si>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</si>
  <si>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</si>
  <si>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</si>
  <si>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</si>
  <si>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</si>
  <si>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</si>
  <si>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</si>
  <si>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</si>
  <si>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</si>
  <si>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</si>
  <si>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</si>
  <si>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</si>
  <si>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</si>
  <si>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</si>
  <si>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</si>
  <si>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</si>
  <si>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</si>
  <si>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</si>
  <si>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</si>
  <si>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</si>
  <si>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</si>
  <si>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</si>
  <si>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</si>
  <si>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</si>
  <si>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</si>
  <si>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</si>
  <si>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</si>
  <si>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</si>
  <si>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</si>
  <si>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</si>
  <si>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</si>
  <si>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</si>
  <si>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</si>
  <si>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</si>
  <si>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</si>
  <si>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</si>
  <si>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</si>
  <si>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</si>
  <si>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</si>
  <si>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</si>
  <si>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</si>
  <si>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</si>
  <si>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</si>
  <si>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</si>
  <si>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</si>
  <si>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</si>
  <si>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</si>
  <si>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</si>
  <si>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</si>
  <si>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</si>
  <si>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</si>
  <si>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</si>
  <si>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</si>
  <si>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</si>
  <si>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</si>
  <si>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</si>
  <si>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</si>
  <si>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</si>
  <si>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</si>
  <si>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</si>
  <si>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</si>
  <si>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</si>
  <si>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</si>
  <si>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</si>
  <si>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</si>
  <si>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</si>
  <si>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</si>
  <si>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</si>
  <si>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</si>
  <si>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</si>
  <si>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</si>
  <si>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</si>
  <si>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</si>
  <si>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</si>
  <si>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</si>
  <si>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</si>
  <si>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</si>
  <si>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</si>
  <si>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</si>
  <si>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</si>
  <si>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</si>
  <si>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</si>
  <si>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</si>
  <si>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</si>
  <si>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</si>
  <si>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</si>
  <si>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</si>
  <si>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</si>
  <si>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</si>
  <si>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</si>
  <si>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</si>
  <si>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</si>
  <si>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</si>
  <si>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</si>
  <si>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</si>
  <si>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</si>
  <si>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</si>
  <si>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</si>
  <si>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</si>
  <si>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</si>
  <si>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</si>
  <si>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</si>
  <si>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</si>
  <si>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</si>
  <si>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</si>
  <si>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</si>
  <si>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</si>
  <si>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</si>
  <si>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</si>
  <si>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</si>
  <si>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</si>
  <si>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</si>
  <si>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</si>
  <si>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</si>
  <si>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</si>
  <si>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</si>
  <si>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</si>
  <si>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</si>
  <si>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</si>
  <si>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</si>
  <si>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</si>
  <si>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</si>
  <si>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</si>
  <si>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</si>
  <si>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</si>
  <si>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</si>
  <si>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</si>
  <si>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</si>
  <si>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</si>
  <si>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</si>
  <si>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</si>
  <si>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</si>
  <si>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</si>
  <si>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</si>
  <si>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</si>
  <si>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</si>
  <si>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</si>
  <si>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</si>
  <si>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</si>
  <si>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</si>
  <si>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</si>
  <si>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</si>
  <si>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</si>
  <si>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</si>
  <si>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</si>
  <si>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</si>
  <si>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</si>
  <si>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</si>
  <si>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</si>
  <si>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</si>
  <si>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</si>
  <si>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</si>
  <si>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</si>
  <si>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</si>
  <si>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</si>
  <si>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</si>
  <si>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</si>
  <si>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</si>
  <si>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</si>
  <si>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</si>
  <si>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</si>
  <si>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</si>
  <si>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</si>
  <si>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</si>
  <si>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</si>
  <si>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</si>
  <si>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</si>
  <si>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</si>
  <si>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</si>
  <si>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</si>
  <si>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</si>
  <si>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</si>
  <si>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</si>
  <si>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</si>
  <si>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</si>
  <si>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</si>
  <si>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</si>
  <si>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</si>
  <si>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</si>
  <si>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</si>
  <si>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</si>
  <si>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</si>
  <si>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</si>
  <si>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</si>
  <si>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</si>
  <si>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</si>
  <si>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</si>
  <si>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</si>
  <si>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</si>
  <si>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</si>
  <si>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</si>
  <si>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</si>
  <si>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</si>
  <si>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</si>
  <si>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</si>
  <si>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</si>
  <si>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</si>
  <si>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</si>
  <si>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</si>
  <si>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</si>
  <si>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</si>
  <si>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</si>
  <si>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</si>
  <si>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</si>
  <si>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</si>
  <si>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</si>
  <si>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</si>
  <si>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</si>
  <si>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</si>
  <si>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</si>
  <si>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</si>
  <si>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</si>
  <si>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</si>
  <si>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</si>
  <si>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</si>
  <si>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</si>
  <si>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</si>
  <si>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</si>
  <si>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</si>
  <si>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</si>
  <si>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</si>
  <si>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</si>
  <si>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</si>
  <si>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</si>
  <si>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</si>
  <si>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</si>
  <si>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</si>
  <si>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</si>
  <si>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</si>
  <si>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</si>
  <si>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</si>
  <si>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</si>
  <si>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</si>
  <si>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</si>
  <si>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</si>
  <si>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</si>
  <si>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</si>
  <si>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</si>
  <si>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</si>
  <si>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</si>
  <si>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</si>
  <si>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</si>
  <si>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</si>
  <si>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</si>
  <si>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</si>
  <si>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</si>
  <si>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</si>
  <si>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</si>
  <si>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</si>
  <si>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</si>
  <si>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</si>
  <si>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</si>
  <si>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</si>
  <si>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</si>
  <si>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</si>
  <si>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</si>
  <si>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</si>
  <si>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</si>
  <si>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</si>
  <si>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</si>
  <si>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</si>
  <si>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</si>
  <si>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</si>
  <si>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</si>
  <si>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</si>
  <si>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</si>
  <si>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</si>
  <si>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</si>
  <si>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</si>
  <si>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</si>
  <si>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</si>
  <si>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</si>
  <si>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</si>
  <si>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</si>
  <si>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</si>
  <si>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</si>
  <si>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</si>
  <si>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</si>
  <si>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</si>
  <si>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</si>
  <si>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</si>
  <si>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</si>
  <si>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</si>
  <si>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</si>
  <si>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</si>
  <si>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</si>
  <si>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</si>
  <si>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</si>
  <si>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</si>
  <si>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</si>
  <si>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</si>
  <si>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</si>
  <si>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</si>
  <si>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</si>
  <si>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</si>
  <si>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</si>
  <si>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</si>
  <si>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</si>
  <si>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</si>
  <si>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</si>
  <si>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</si>
  <si>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</si>
  <si>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</si>
  <si>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</si>
  <si>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</si>
  <si>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</si>
  <si>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</si>
  <si>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</si>
  <si>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</si>
  <si>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</si>
  <si>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</si>
  <si>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</si>
  <si>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</si>
  <si>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</si>
  <si>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</si>
  <si>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</si>
  <si>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</si>
  <si>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</si>
  <si>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</si>
  <si>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</si>
  <si>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</si>
  <si>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</si>
  <si>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</si>
  <si>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</si>
  <si>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</si>
  <si>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</si>
  <si>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</si>
  <si>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</si>
  <si>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</si>
  <si>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</si>
  <si>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</si>
  <si>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</si>
  <si>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</si>
  <si>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</si>
  <si>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</si>
  <si>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</si>
  <si>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</si>
  <si>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</si>
  <si>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</si>
  <si>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</si>
  <si>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</si>
  <si>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</si>
  <si>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</si>
  <si>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</si>
  <si>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</si>
  <si>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</si>
  <si>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</si>
  <si>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</si>
  <si>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</si>
  <si>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</si>
  <si>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</si>
  <si>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</si>
  <si>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</si>
  <si>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</si>
  <si>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</si>
  <si>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</si>
  <si>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</si>
  <si>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</si>
  <si>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</si>
  <si>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</si>
  <si>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</si>
  <si>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</si>
  <si>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</si>
  <si>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</si>
  <si>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</si>
  <si>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</si>
  <si>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</si>
  <si>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</si>
  <si>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</si>
  <si>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</si>
  <si>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</si>
  <si>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</si>
  <si>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</si>
  <si>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</si>
  <si>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</si>
  <si>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</si>
  <si>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</si>
  <si>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</si>
  <si>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</si>
  <si>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</si>
  <si>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</si>
  <si>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</si>
  <si>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</si>
  <si>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</si>
  <si>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</si>
  <si>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</si>
  <si>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</si>
  <si>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</si>
  <si>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</si>
  <si>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</si>
  <si>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</si>
  <si>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</si>
  <si>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</si>
  <si>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</si>
  <si>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</si>
  <si>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</si>
  <si>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</si>
  <si>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</si>
  <si>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</si>
  <si>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</si>
  <si>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</si>
  <si>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</si>
  <si>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</si>
  <si>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</si>
  <si>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</si>
  <si>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</si>
  <si>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</si>
  <si>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</si>
  <si>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</si>
  <si>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</si>
  <si>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</si>
  <si>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</si>
  <si>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</si>
  <si>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</si>
  <si>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</si>
  <si>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</si>
  <si>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</si>
  <si>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</si>
  <si>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</si>
  <si>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</si>
  <si>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</si>
  <si>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</si>
  <si>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</si>
  <si>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</si>
  <si>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</si>
  <si>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</si>
  <si>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</si>
  <si>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</si>
  <si>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</si>
  <si>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</si>
  <si>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</si>
  <si>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</si>
  <si>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</si>
  <si>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</si>
  <si>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</si>
  <si>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</si>
  <si>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</si>
  <si>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</si>
  <si>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</si>
  <si>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</si>
  <si>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</si>
  <si>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</si>
  <si>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</si>
  <si>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</si>
  <si>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</si>
  <si>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</si>
  <si>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</si>
  <si>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</si>
  <si>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</si>
  <si>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</si>
  <si>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</si>
  <si>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</si>
  <si>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</si>
  <si>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</si>
  <si>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</si>
  <si>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</si>
  <si>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</si>
  <si>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</si>
  <si>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</si>
  <si>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</si>
  <si>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</si>
  <si>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</si>
  <si>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</si>
  <si>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</si>
  <si>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</si>
  <si>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</si>
  <si>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</si>
  <si>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</si>
  <si>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</si>
  <si>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</si>
  <si>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</si>
  <si>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</si>
  <si>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</si>
  <si>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</si>
  <si>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</si>
  <si>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</si>
  <si>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</si>
  <si>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</si>
  <si>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</si>
  <si>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</si>
  <si>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</si>
  <si>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</si>
  <si>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</si>
  <si>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</si>
  <si>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</si>
  <si>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</si>
  <si>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</si>
  <si>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</si>
  <si>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</si>
  <si>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</si>
  <si>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</si>
  <si>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</si>
  <si>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</si>
  <si>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</si>
  <si>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</si>
  <si>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</si>
  <si>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</si>
  <si>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</si>
  <si>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</si>
  <si>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</si>
  <si>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</si>
  <si>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</si>
  <si>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</si>
  <si>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</si>
  <si>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</si>
  <si>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</si>
  <si>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</si>
  <si>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</si>
  <si>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</si>
  <si>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</si>
  <si>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</si>
  <si>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</si>
  <si>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</si>
  <si>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</si>
  <si>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</si>
  <si>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</si>
  <si>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</si>
  <si>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</si>
  <si>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</si>
  <si>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</si>
  <si>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</si>
  <si>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</si>
  <si>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</si>
  <si>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</si>
  <si>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</si>
  <si>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</si>
  <si>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</si>
  <si>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</si>
  <si>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</si>
  <si>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</si>
  <si>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</si>
  <si>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</si>
  <si>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</si>
  <si>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</si>
  <si>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</si>
  <si>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</si>
  <si>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</si>
  <si>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</si>
  <si>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</si>
  <si>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</si>
  <si>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</si>
  <si>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</si>
  <si>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</si>
  <si>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</si>
  <si>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</si>
  <si>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</si>
  <si>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</si>
  <si>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</si>
  <si>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</si>
  <si>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</si>
  <si>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</si>
  <si>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</si>
  <si>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</si>
  <si>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</si>
  <si>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</si>
  <si>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</si>
  <si>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</si>
  <si>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</si>
  <si>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</si>
  <si>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</si>
  <si>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</si>
  <si>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</si>
  <si>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</si>
  <si>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</si>
  <si>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</si>
  <si>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</si>
  <si>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</si>
  <si>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</si>
  <si>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</si>
  <si>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</si>
  <si>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</si>
  <si>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</si>
  <si>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</si>
  <si>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</si>
  <si>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</si>
  <si>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</si>
  <si>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</si>
  <si>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</si>
  <si>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</si>
  <si>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</si>
  <si>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</si>
  <si>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</si>
  <si>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</si>
  <si>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</si>
  <si>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</si>
  <si>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</si>
  <si>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</si>
  <si>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</si>
  <si>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</si>
  <si>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</si>
  <si>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</si>
  <si>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</si>
  <si>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</si>
  <si>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</si>
  <si>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</si>
  <si>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</si>
  <si>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</si>
  <si>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</si>
  <si>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</si>
  <si>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</si>
  <si>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</si>
  <si>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</si>
  <si>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</si>
  <si>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</si>
  <si>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</si>
  <si>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</si>
  <si>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</si>
  <si>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</si>
  <si>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</si>
  <si>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</si>
  <si>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</si>
  <si>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</si>
  <si>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</si>
  <si>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</si>
  <si>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</si>
  <si>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</si>
  <si>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</si>
  <si>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</si>
  <si>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</si>
  <si>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</si>
  <si>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</si>
  <si>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</si>
  <si>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</si>
  <si>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</si>
  <si>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</si>
  <si>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</si>
  <si>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</si>
  <si>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</si>
  <si>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</si>
  <si>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</si>
  <si>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</si>
  <si>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</si>
  <si>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</si>
  <si>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</si>
  <si>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</si>
  <si>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</si>
  <si>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</si>
  <si>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</si>
  <si>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</si>
  <si>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</si>
  <si>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</si>
  <si>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</si>
  <si>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</si>
  <si>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</si>
  <si>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</si>
  <si>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</si>
  <si>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</si>
  <si>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</si>
  <si>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</si>
  <si>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</si>
  <si>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</si>
  <si>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</si>
  <si>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</si>
  <si>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</si>
  <si>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</si>
  <si>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</si>
  <si>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</si>
  <si>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</si>
  <si>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</si>
  <si>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</si>
  <si>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</si>
  <si>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</si>
  <si>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</si>
  <si>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</si>
  <si>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</si>
  <si>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</si>
  <si>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</si>
  <si>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</si>
  <si>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</si>
  <si>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</si>
  <si>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</si>
  <si>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</si>
  <si>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</si>
  <si>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</si>
  <si>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</si>
  <si>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</si>
  <si>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</si>
  <si>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</si>
  <si>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</si>
  <si>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</si>
  <si>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</si>
  <si>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</si>
  <si>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</si>
  <si>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</si>
  <si>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</si>
  <si>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</si>
  <si>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</si>
  <si>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</si>
  <si>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</si>
  <si>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</si>
  <si>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</si>
  <si>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</si>
  <si>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</si>
  <si>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</si>
  <si>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</si>
  <si>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</si>
  <si>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</si>
  <si>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</si>
  <si>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</si>
  <si>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</si>
  <si>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</si>
  <si>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</si>
  <si>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</si>
  <si>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</si>
  <si>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</si>
  <si>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</si>
  <si>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</si>
  <si>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</si>
  <si>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</si>
  <si>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</si>
  <si>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</si>
  <si>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</si>
  <si>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</si>
  <si>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</si>
  <si>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</si>
  <si>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</si>
  <si>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</si>
  <si>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</si>
  <si>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</si>
  <si>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</si>
  <si>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</si>
  <si>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</si>
  <si>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</si>
  <si>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</si>
  <si>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</si>
  <si>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</si>
  <si>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</si>
  <si>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</si>
  <si>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</si>
  <si>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</si>
  <si>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</si>
  <si>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</si>
  <si>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</si>
  <si>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</si>
  <si>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</si>
  <si>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</si>
  <si>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</si>
  <si>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</si>
  <si>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</si>
  <si>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</si>
  <si>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</si>
  <si>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</si>
  <si>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</si>
  <si>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</si>
  <si>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</si>
  <si>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</si>
  <si>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</si>
  <si>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</si>
  <si>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</si>
  <si>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</si>
  <si>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</si>
  <si>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</si>
  <si>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</si>
  <si>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</si>
  <si>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</si>
  <si>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</si>
  <si>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</si>
  <si>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</si>
  <si>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</si>
  <si>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</si>
  <si>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</si>
  <si>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</si>
  <si>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</si>
  <si>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</si>
  <si>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</si>
  <si>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</si>
  <si>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</si>
  <si>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</si>
  <si>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</si>
  <si>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</si>
  <si>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</si>
  <si>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</si>
  <si>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</si>
  <si>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</si>
  <si>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</si>
  <si>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</si>
  <si>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</si>
  <si>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</si>
  <si>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</si>
  <si>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</si>
  <si>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</si>
  <si>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</si>
  <si>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</si>
  <si>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</si>
  <si>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</si>
  <si>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</si>
  <si>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</si>
  <si>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</si>
  <si>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</si>
  <si>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</si>
  <si>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</si>
  <si>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</si>
  <si>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</si>
  <si>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</si>
  <si>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</si>
  <si>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</si>
  <si>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</si>
  <si>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</si>
  <si>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</si>
  <si>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</si>
  <si>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</si>
  <si>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</si>
  <si>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</si>
  <si>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</si>
  <si>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</si>
  <si>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</si>
  <si>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</si>
  <si>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</si>
  <si>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</si>
  <si>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</si>
  <si>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</si>
  <si>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</si>
  <si>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</si>
  <si>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</si>
  <si>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</si>
  <si>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</si>
  <si>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</si>
  <si>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</si>
  <si>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</si>
  <si>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</si>
  <si>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</si>
  <si>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</si>
  <si>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</si>
  <si>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</si>
  <si>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</si>
  <si>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</si>
  <si>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</si>
  <si>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</si>
  <si>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</si>
  <si>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</si>
  <si>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</si>
  <si>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</si>
  <si>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</si>
  <si>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</si>
  <si>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</si>
  <si>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</si>
  <si>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</si>
  <si>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</si>
  <si>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</si>
  <si>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</si>
  <si>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</si>
  <si>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</si>
  <si>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</si>
  <si>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</si>
  <si>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</si>
  <si>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</si>
  <si>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</si>
  <si>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</si>
  <si>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</si>
  <si>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</si>
  <si>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</si>
  <si>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</si>
  <si>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</si>
  <si>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</si>
  <si>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</si>
  <si>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</si>
  <si>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</si>
  <si>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</si>
  <si>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</si>
  <si>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</si>
  <si>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</si>
  <si>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</si>
  <si>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</si>
  <si>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</si>
  <si>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</si>
  <si>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</si>
  <si>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</si>
  <si>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</si>
  <si>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</si>
  <si>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</si>
  <si>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</si>
  <si>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</si>
  <si>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</si>
  <si>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</si>
  <si>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</si>
  <si>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</si>
  <si>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</si>
  <si>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</si>
  <si>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</si>
  <si>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</si>
  <si>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</si>
  <si>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</si>
  <si>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</si>
  <si>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</si>
  <si>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</si>
  <si>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</si>
  <si>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</si>
  <si>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</si>
  <si>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</si>
  <si>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</si>
  <si>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</si>
  <si>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</si>
  <si>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</si>
  <si>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</si>
  <si>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</si>
  <si>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</si>
  <si>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</si>
  <si>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</si>
  <si>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</si>
  <si>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</si>
  <si>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</si>
  <si>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</si>
  <si>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</si>
  <si>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</si>
  <si>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</si>
  <si>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</si>
  <si>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</si>
  <si>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</si>
  <si>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</si>
  <si>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</si>
  <si>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</si>
  <si>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</si>
  <si>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</si>
  <si>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</si>
  <si>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</si>
  <si>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</si>
  <si>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</si>
  <si>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</si>
  <si>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</si>
  <si>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</si>
  <si>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</si>
  <si>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</si>
  <si>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</si>
  <si>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</si>
  <si>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</si>
  <si>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</si>
  <si>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</si>
  <si>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</si>
  <si>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</si>
  <si>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</si>
  <si>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</si>
  <si>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</si>
  <si>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</si>
  <si>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</si>
  <si>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</si>
  <si>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</si>
  <si>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</si>
  <si>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</si>
  <si>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</si>
  <si>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</si>
  <si>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</si>
  <si>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</si>
  <si>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</si>
  <si>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</si>
  <si>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</si>
  <si>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</si>
  <si>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</si>
  <si>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</si>
  <si>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</si>
  <si>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</si>
  <si>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</si>
  <si>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</si>
  <si>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</si>
  <si>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</si>
  <si>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</si>
  <si>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</si>
  <si>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</si>
  <si>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</si>
  <si>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</si>
  <si>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</si>
  <si>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</si>
  <si>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</si>
  <si>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</si>
  <si>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</si>
  <si>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</si>
  <si>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</si>
  <si>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</si>
  <si>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</si>
  <si>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</si>
  <si>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</si>
  <si>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</si>
  <si>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</si>
  <si>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</si>
  <si>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</si>
  <si>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</si>
  <si>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</si>
  <si>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</si>
  <si>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</si>
  <si>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</si>
  <si>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</si>
  <si>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</si>
  <si>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</si>
  <si>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</si>
  <si>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</si>
  <si>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</si>
  <si>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</si>
  <si>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</si>
  <si>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</si>
  <si>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</si>
  <si>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</si>
  <si>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</si>
  <si>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</si>
  <si>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</si>
  <si>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</si>
  <si>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</si>
  <si>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</si>
  <si>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</si>
  <si>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</si>
  <si>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</si>
  <si>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</si>
  <si>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</si>
  <si>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</si>
  <si>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</si>
  <si>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</si>
  <si>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</si>
  <si>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</si>
  <si>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</si>
  <si>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</si>
  <si>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</si>
  <si>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</si>
  <si>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</si>
  <si>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</si>
  <si>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</si>
  <si>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</si>
  <si>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</si>
  <si>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</si>
  <si>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</si>
  <si>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</si>
  <si>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</si>
  <si>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</si>
  <si>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</si>
  <si>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</si>
  <si>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</si>
  <si>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</si>
  <si>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</si>
  <si>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</si>
  <si>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</si>
  <si>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</si>
  <si>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</si>
  <si>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</si>
  <si>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</si>
  <si>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</si>
  <si>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</si>
  <si>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</si>
  <si>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</si>
  <si>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</si>
  <si>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</si>
  <si>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</si>
  <si>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</si>
  <si>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</si>
  <si>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</si>
  <si>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</si>
  <si>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</si>
  <si>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</si>
  <si>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</si>
  <si>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</si>
  <si>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</si>
  <si>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</si>
  <si>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</si>
  <si>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</si>
  <si>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</si>
  <si>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</si>
  <si>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</si>
  <si>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</si>
  <si>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</si>
  <si>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</si>
  <si>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</si>
  <si>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</si>
  <si>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</si>
  <si>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</si>
  <si>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</si>
  <si>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</si>
  <si>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</si>
  <si>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</si>
  <si>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</si>
  <si>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</si>
  <si>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</si>
  <si>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</si>
  <si>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</si>
  <si>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</si>
  <si>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</si>
  <si>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</si>
  <si>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</si>
  <si>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</si>
  <si>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</si>
  <si>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</si>
  <si>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</si>
  <si>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</si>
  <si>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</si>
  <si>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</si>
  <si>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</si>
  <si>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</si>
  <si>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</si>
  <si>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</si>
  <si>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</si>
  <si>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</si>
  <si>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</si>
  <si>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</si>
  <si>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</si>
  <si>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</si>
  <si>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</si>
  <si>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</si>
  <si>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</si>
  <si>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</si>
  <si>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</si>
  <si>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</si>
  <si>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</si>
  <si>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</si>
  <si>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</si>
  <si>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</si>
  <si>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</si>
  <si>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</si>
  <si>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</si>
  <si>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</si>
  <si>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</si>
  <si>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</si>
  <si>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</si>
  <si>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</si>
  <si>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</si>
  <si>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</si>
  <si>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</si>
  <si>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</si>
  <si>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</si>
  <si>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</si>
  <si>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</si>
  <si>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</si>
  <si>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</si>
  <si>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</si>
  <si>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</si>
  <si>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</si>
  <si>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</si>
  <si>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</si>
  <si>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</si>
  <si>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</si>
  <si>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</si>
  <si>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</si>
  <si>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</si>
  <si>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</si>
  <si>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</si>
  <si>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</si>
  <si>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</si>
  <si>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</si>
  <si>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</si>
  <si>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</si>
  <si>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</si>
  <si>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</si>
  <si>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</si>
  <si>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</si>
  <si>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</si>
  <si>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</si>
  <si>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</si>
  <si>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</si>
  <si>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</si>
  <si>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</si>
  <si>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</si>
  <si>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</si>
  <si>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</si>
  <si>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</si>
  <si>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</si>
  <si>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</si>
  <si>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</si>
  <si>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</si>
  <si>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</si>
  <si>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</si>
  <si>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</si>
  <si>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</si>
  <si>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</si>
  <si>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</si>
  <si>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</si>
  <si>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</si>
  <si>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</si>
  <si>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</si>
  <si>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</si>
  <si>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</si>
  <si>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</si>
  <si>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</si>
  <si>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</si>
  <si>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</si>
  <si>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</si>
  <si>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</si>
  <si>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</si>
  <si>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</si>
  <si>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</si>
  <si>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</si>
  <si>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</si>
  <si>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</si>
  <si>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</si>
  <si>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</si>
  <si>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</si>
  <si>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</si>
  <si>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</si>
  <si>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</si>
  <si>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</si>
  <si>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</si>
  <si>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</si>
  <si>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</si>
  <si>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</si>
  <si>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</si>
  <si>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</si>
  <si>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</si>
  <si>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</si>
  <si>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</si>
  <si>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</si>
  <si>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</si>
  <si>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</si>
  <si>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</si>
  <si>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</si>
  <si>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</si>
  <si>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</si>
  <si>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</si>
  <si>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</si>
  <si>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</si>
  <si>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</si>
  <si>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</si>
  <si>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</si>
  <si>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</si>
  <si>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</si>
  <si>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</si>
  <si>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</si>
  <si>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</si>
  <si>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</si>
  <si>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</si>
  <si>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</si>
  <si>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</si>
  <si>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</si>
  <si>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</si>
  <si>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</si>
  <si>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</si>
  <si>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</si>
  <si>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</si>
  <si>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</si>
  <si>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</si>
  <si>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</si>
  <si>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</si>
  <si>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</si>
  <si>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</si>
  <si>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</si>
  <si>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</si>
  <si>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</si>
  <si>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</si>
  <si>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</si>
  <si>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</si>
  <si>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</si>
  <si>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</si>
  <si>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</si>
  <si>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</si>
  <si>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</si>
  <si>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</si>
  <si>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</si>
  <si>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</si>
  <si>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</si>
  <si>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</si>
  <si>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</si>
  <si>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</si>
  <si>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</si>
  <si>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</si>
  <si>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</si>
  <si>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</si>
  <si>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</si>
  <si>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</si>
  <si>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</si>
  <si>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</si>
  <si>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</si>
  <si>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</si>
  <si>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</si>
  <si>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</si>
  <si>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</si>
  <si>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</si>
  <si>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</si>
  <si>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</si>
  <si>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</si>
  <si>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</si>
  <si>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</si>
  <si>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</si>
  <si>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</si>
  <si>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</si>
  <si>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</si>
  <si>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</si>
  <si>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</si>
  <si>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</si>
  <si>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</si>
  <si>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</si>
  <si>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</si>
  <si>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</si>
  <si>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</si>
  <si>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</si>
  <si>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</si>
  <si>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</si>
  <si>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</si>
  <si>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</si>
  <si>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</si>
  <si>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</si>
  <si>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</si>
  <si>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</si>
  <si>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</si>
  <si>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</si>
  <si>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</si>
  <si>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</si>
  <si>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</si>
  <si>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</si>
  <si>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</si>
  <si>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</si>
  <si>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</si>
  <si>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</si>
  <si>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</si>
  <si>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</si>
  <si>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</si>
  <si>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</si>
  <si>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</si>
  <si>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</si>
  <si>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</si>
  <si>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</si>
  <si>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</si>
  <si>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</si>
  <si>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</si>
  <si>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</si>
  <si>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</si>
  <si>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</si>
  <si>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</si>
  <si>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</si>
  <si>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</si>
  <si>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</si>
  <si>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</si>
  <si>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</si>
  <si>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</si>
  <si>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</si>
  <si>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</si>
  <si>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</si>
  <si>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</si>
  <si>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</si>
  <si>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</si>
  <si>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</si>
  <si>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</si>
  <si>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</si>
  <si>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</si>
  <si>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</si>
  <si>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</si>
  <si>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</si>
  <si>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</si>
  <si>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</si>
  <si>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</si>
  <si>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</si>
  <si>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</si>
  <si>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</si>
  <si>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</si>
  <si>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</si>
  <si>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</si>
  <si>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</si>
  <si>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</si>
  <si>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</si>
  <si>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</si>
  <si>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</si>
  <si>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</si>
  <si>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</si>
  <si>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</si>
  <si>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</si>
  <si>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</si>
  <si>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</si>
  <si>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</si>
  <si>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</si>
  <si>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</si>
  <si>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</si>
  <si>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</si>
  <si>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</si>
  <si>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</si>
  <si>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</si>
  <si>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</si>
  <si>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</si>
  <si>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</si>
  <si>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</si>
  <si>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</si>
  <si>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</si>
  <si>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</si>
  <si>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</si>
  <si>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</si>
  <si>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</si>
  <si>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</si>
  <si>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</si>
  <si>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</si>
  <si>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</si>
  <si>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</si>
  <si>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</si>
  <si>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</si>
  <si>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</si>
  <si>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</si>
  <si>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</si>
  <si>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</si>
  <si>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</si>
  <si>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</si>
  <si>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</si>
  <si>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</si>
  <si>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</si>
  <si>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</si>
  <si>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</si>
  <si>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</si>
  <si>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</si>
  <si>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</si>
  <si>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</si>
  <si>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</si>
  <si>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</si>
  <si>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</si>
  <si>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</si>
  <si>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</si>
  <si>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</si>
  <si>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</si>
  <si>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</si>
  <si>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</si>
  <si>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</si>
  <si>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</si>
  <si>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</si>
  <si>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</si>
  <si>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</si>
  <si>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</si>
  <si>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</si>
  <si>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</si>
  <si>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</si>
  <si>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</si>
  <si>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</si>
  <si>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</si>
  <si>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</si>
  <si>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</si>
  <si>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</si>
  <si>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</si>
  <si>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</si>
  <si>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</si>
  <si>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</si>
  <si>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</si>
  <si>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</si>
  <si>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</si>
  <si>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</si>
  <si>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</si>
  <si>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</si>
  <si>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</si>
  <si>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</si>
  <si>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</si>
  <si>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</si>
  <si>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</si>
  <si>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</si>
  <si>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</si>
  <si>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</si>
  <si>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</si>
  <si>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</si>
  <si>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</si>
  <si>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</si>
  <si>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</si>
  <si>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</si>
  <si>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</si>
  <si>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</si>
  <si>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</si>
  <si>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</si>
  <si>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</si>
  <si>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</si>
  <si>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</si>
  <si>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</si>
  <si>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</si>
  <si>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</si>
  <si>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</si>
  <si>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</si>
  <si>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</si>
  <si>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</si>
  <si>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</si>
  <si>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</si>
  <si>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</si>
  <si>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</si>
  <si>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</si>
  <si>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</si>
  <si>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</si>
  <si>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</si>
  <si>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</si>
  <si>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</si>
  <si>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</si>
  <si>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</si>
  <si>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</si>
  <si>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</si>
  <si>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</si>
  <si>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</si>
  <si>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</si>
  <si>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</si>
  <si>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</si>
  <si>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</si>
  <si>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</si>
  <si>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</si>
  <si>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</si>
  <si>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</si>
  <si>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</si>
  <si>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</si>
  <si>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</si>
  <si>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</si>
  <si>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</si>
  <si>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</si>
  <si>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</si>
  <si>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</si>
  <si>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</si>
  <si>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</si>
  <si>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</si>
  <si>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</si>
  <si>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</si>
  <si>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</si>
  <si>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</si>
  <si>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</si>
  <si>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</si>
  <si>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</si>
  <si>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</si>
  <si>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</si>
  <si>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</si>
  <si>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</si>
  <si>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</si>
  <si>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</si>
  <si>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</si>
  <si>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</si>
  <si>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</si>
  <si>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</si>
  <si>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</si>
  <si>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</si>
  <si>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</si>
  <si>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</si>
  <si>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</si>
  <si>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</si>
  <si>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</si>
  <si>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</si>
  <si>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</si>
  <si>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</si>
  <si>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</si>
  <si>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</si>
  <si>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</si>
  <si>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</si>
  <si>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</si>
  <si>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</si>
  <si>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</si>
  <si>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</si>
  <si>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</si>
  <si>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</si>
  <si>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</si>
  <si>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</si>
  <si>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</si>
  <si>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</si>
  <si>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</si>
  <si>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</si>
  <si>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</si>
  <si>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</si>
  <si>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</si>
  <si>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</si>
  <si>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</si>
  <si>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</si>
  <si>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</si>
  <si>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</si>
  <si>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</si>
  <si>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</si>
  <si>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</si>
  <si>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</si>
  <si>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</si>
  <si>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</si>
  <si>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</si>
  <si>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</si>
  <si>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</si>
  <si>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</si>
  <si>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</si>
  <si>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</si>
  <si>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</si>
  <si>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</si>
  <si>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</si>
  <si>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</si>
  <si>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</si>
  <si>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</si>
  <si>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</si>
  <si>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</si>
  <si>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</si>
  <si>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</si>
  <si>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</si>
  <si>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</si>
  <si>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</si>
  <si>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</si>
  <si>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</si>
  <si>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</si>
  <si>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</si>
  <si>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</si>
  <si>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</si>
  <si>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</si>
  <si>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</si>
  <si>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</si>
  <si>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</si>
  <si>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</si>
  <si>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</si>
  <si>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</si>
  <si>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</si>
  <si>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</si>
  <si>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</si>
  <si>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</si>
  <si>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</si>
  <si>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</si>
  <si>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</si>
  <si>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</si>
  <si>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</si>
  <si>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</si>
  <si>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</si>
  <si>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</si>
  <si>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</si>
  <si>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</si>
  <si>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</si>
  <si>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</si>
  <si>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</si>
  <si>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</si>
  <si>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</si>
  <si>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</si>
  <si>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</si>
  <si>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</si>
  <si>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</si>
  <si>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</si>
  <si>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</si>
  <si>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</si>
  <si>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</si>
  <si>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</si>
  <si>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</si>
  <si>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</si>
  <si>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</si>
  <si>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</si>
  <si>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</si>
  <si>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</si>
  <si>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</si>
  <si>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</si>
  <si>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</si>
  <si>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</si>
  <si>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</si>
  <si>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</si>
  <si>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</si>
  <si>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</si>
  <si>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</si>
  <si>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</si>
  <si>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</si>
  <si>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</si>
  <si>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</si>
  <si>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</si>
  <si>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</si>
  <si>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</si>
  <si>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</si>
  <si>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</si>
  <si>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</si>
  <si>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</si>
  <si>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</si>
  <si>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</si>
  <si>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</si>
  <si>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</si>
  <si>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</si>
  <si>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</si>
  <si>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</si>
  <si>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</si>
  <si>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</si>
  <si>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</si>
  <si>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</si>
  <si>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</si>
  <si>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</si>
  <si>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</si>
  <si>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</si>
  <si>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</si>
  <si>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</si>
  <si>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</si>
  <si>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</si>
  <si>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</si>
  <si>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</si>
  <si>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</si>
  <si>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</si>
  <si>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</si>
  <si>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</si>
  <si>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</si>
  <si>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</si>
  <si>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</si>
  <si>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</si>
  <si>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</si>
  <si>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</si>
  <si>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</si>
  <si>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</si>
  <si>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</si>
  <si>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</si>
  <si>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</si>
  <si>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</si>
  <si>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</si>
  <si>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</si>
  <si>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</si>
  <si>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</si>
  <si>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</si>
  <si>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</si>
  <si>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</si>
  <si>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</si>
  <si>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</si>
  <si>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</si>
  <si>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</si>
  <si>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</si>
  <si>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</si>
  <si>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</si>
  <si>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</si>
  <si>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</si>
  <si>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</si>
  <si>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</si>
  <si>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</si>
  <si>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</si>
  <si>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</si>
  <si>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</si>
  <si>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</si>
  <si>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</si>
  <si>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</si>
  <si>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</si>
  <si>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</si>
  <si>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</si>
  <si>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</si>
  <si>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</si>
  <si>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</si>
  <si>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</si>
  <si>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</si>
  <si>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</si>
  <si>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</si>
  <si>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</si>
  <si>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</si>
  <si>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</si>
  <si>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</si>
  <si>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</si>
  <si>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</si>
  <si>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</si>
  <si>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</si>
  <si>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</si>
  <si>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</si>
  <si>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</si>
  <si>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</si>
  <si>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</si>
  <si>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</si>
  <si>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</si>
  <si>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</si>
  <si>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</si>
  <si>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</si>
  <si>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</si>
  <si>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</si>
  <si>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</si>
  <si>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</si>
  <si>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</si>
  <si>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</si>
  <si>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</si>
  <si>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</si>
  <si>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</si>
  <si>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</si>
  <si>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</si>
  <si>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</si>
  <si>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</si>
  <si>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</si>
  <si>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</si>
  <si>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</si>
  <si>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</si>
  <si>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</si>
  <si>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</si>
  <si>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</si>
  <si>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</si>
  <si>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</si>
  <si>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</si>
  <si>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</si>
  <si>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</si>
  <si>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</si>
  <si>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</si>
  <si>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</si>
  <si>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</si>
  <si>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</si>
  <si>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</si>
  <si>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</si>
  <si>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</si>
  <si>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</si>
  <si>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</si>
  <si>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</si>
  <si>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</si>
  <si>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</si>
  <si>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</si>
  <si>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</si>
  <si>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</si>
  <si>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</si>
  <si>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</si>
  <si>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</si>
  <si>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</si>
  <si>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</si>
  <si>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</si>
  <si>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</si>
  <si>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</si>
  <si>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</si>
  <si>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</si>
  <si>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</si>
  <si>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</si>
  <si>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</si>
  <si>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</si>
  <si>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</si>
  <si>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</si>
  <si>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</si>
  <si>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</si>
  <si>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</si>
  <si>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</si>
  <si>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</si>
  <si>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</si>
  <si>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</si>
  <si>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</si>
  <si>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</si>
  <si>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</si>
  <si>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</si>
  <si>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</si>
  <si>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</si>
  <si>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</si>
  <si>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</si>
  <si>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</si>
  <si>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</si>
  <si>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</si>
  <si>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</si>
  <si>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</si>
  <si>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</si>
  <si>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</si>
  <si>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</si>
  <si>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</si>
  <si>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</si>
  <si>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</si>
  <si>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</si>
  <si>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</si>
  <si>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</si>
  <si>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</si>
  <si>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</si>
  <si>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</si>
  <si>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</si>
  <si>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</si>
  <si>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</si>
  <si>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</si>
  <si>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</si>
  <si>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</si>
  <si>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</si>
  <si>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</si>
  <si>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</si>
  <si>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</si>
  <si>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</si>
  <si>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</si>
  <si>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</si>
  <si>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</si>
  <si>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</si>
  <si>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</si>
  <si>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</si>
  <si>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</si>
  <si>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</si>
  <si>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</si>
  <si>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</si>
  <si>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</si>
  <si>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</si>
  <si>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</si>
  <si>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</si>
  <si>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</si>
  <si>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</si>
  <si>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</si>
  <si>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</si>
  <si>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</si>
  <si>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</si>
  <si>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</si>
  <si>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</si>
  <si>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</si>
  <si>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</si>
  <si>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</si>
  <si>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</si>
  <si>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</si>
  <si>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</si>
  <si>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</si>
  <si>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</si>
  <si>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</si>
  <si>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</si>
  <si>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</si>
  <si>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</si>
  <si>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</si>
  <si>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</si>
  <si>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</si>
  <si>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</si>
  <si>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</si>
  <si>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</si>
  <si>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</si>
  <si>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</si>
  <si>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</si>
  <si>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</si>
  <si>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</si>
  <si>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</si>
  <si>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</si>
  <si>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</si>
  <si>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</si>
  <si>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</si>
  <si>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</si>
  <si>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</si>
  <si>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</si>
  <si>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</si>
  <si>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</si>
  <si>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</si>
  <si>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</si>
  <si>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</si>
  <si>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</si>
  <si>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</si>
  <si>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</si>
  <si>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</si>
  <si>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</si>
  <si>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</si>
  <si>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</si>
  <si>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</si>
  <si>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</si>
  <si>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</si>
  <si>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</si>
  <si>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</si>
  <si>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</si>
  <si>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</si>
  <si>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</si>
  <si>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</si>
  <si>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</si>
  <si>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</si>
  <si>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</si>
  <si>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</si>
  <si>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</si>
  <si>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</si>
  <si>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</si>
  <si>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</si>
  <si>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</si>
  <si>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</si>
  <si>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</si>
  <si>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</si>
  <si>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</si>
  <si>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</si>
  <si>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</si>
  <si>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</si>
  <si>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</si>
  <si>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</si>
  <si>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</si>
  <si>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</si>
  <si>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</si>
  <si>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</si>
  <si>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</si>
  <si>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</si>
  <si>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</si>
  <si>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</si>
  <si>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</si>
  <si>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</si>
  <si>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</si>
  <si>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</si>
  <si>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</si>
  <si>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</si>
  <si>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</si>
  <si>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</si>
  <si>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</si>
  <si>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</si>
  <si>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</si>
  <si>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</si>
  <si>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</si>
  <si>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</si>
  <si>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</si>
  <si>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</si>
  <si>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</si>
  <si>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</si>
  <si>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</si>
  <si>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</si>
  <si>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</si>
  <si>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</si>
  <si>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</si>
  <si>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</si>
  <si>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</si>
  <si>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</si>
  <si>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</si>
  <si>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</si>
  <si>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</si>
  <si>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</si>
  <si>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</si>
  <si>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</si>
  <si>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</si>
  <si>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</si>
  <si>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</si>
  <si>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</si>
  <si>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</si>
  <si>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</si>
  <si>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</si>
  <si>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</si>
  <si>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</si>
  <si>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</si>
  <si>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</si>
  <si>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</si>
  <si>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</si>
  <si>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</si>
  <si>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</si>
  <si>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</si>
  <si>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</si>
  <si>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</si>
  <si>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</si>
  <si>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</si>
  <si>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</si>
  <si>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</si>
  <si>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</si>
  <si>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</si>
  <si>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</si>
  <si>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</si>
  <si>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</si>
  <si>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</si>
  <si>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</si>
  <si>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</si>
  <si>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</si>
  <si>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</si>
  <si>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</si>
  <si>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</si>
  <si>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</si>
  <si>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</si>
  <si>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</si>
  <si>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</si>
  <si>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</si>
  <si>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</si>
  <si>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</si>
  <si>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</si>
  <si>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</si>
  <si>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</si>
  <si>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</si>
  <si>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</si>
  <si>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</si>
  <si>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</si>
  <si>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</si>
  <si>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</si>
  <si>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</si>
  <si>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</si>
  <si>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</si>
  <si>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</si>
  <si>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</si>
  <si>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</si>
  <si>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</si>
  <si>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</si>
  <si>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</si>
  <si>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</si>
  <si>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</si>
  <si>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</si>
  <si>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</si>
  <si>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</si>
  <si>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</si>
  <si>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</si>
  <si>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</si>
  <si>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</si>
  <si>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</si>
  <si>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</si>
  <si>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</si>
  <si>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</si>
  <si>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</si>
  <si>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</si>
  <si>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</si>
  <si>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</si>
  <si>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</si>
  <si>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</si>
  <si>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</si>
  <si>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</si>
  <si>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</si>
  <si>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</si>
  <si>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</si>
  <si>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</si>
  <si>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</si>
  <si>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</si>
  <si>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</si>
  <si>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</si>
  <si>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</si>
  <si>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</si>
  <si>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</si>
  <si>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</si>
  <si>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</si>
  <si>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</si>
  <si>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</si>
  <si>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</si>
  <si>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</si>
  <si>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</si>
  <si>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</si>
  <si>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</si>
  <si>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</si>
  <si>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</si>
  <si>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</si>
  <si>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</si>
  <si>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</si>
  <si>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</si>
  <si>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</si>
  <si>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</si>
  <si>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</si>
  <si>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</si>
  <si>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</si>
  <si>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</si>
  <si>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</si>
  <si>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</si>
  <si>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</si>
  <si>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</si>
  <si>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</si>
  <si>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</si>
  <si>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</si>
  <si>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</si>
  <si>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</si>
  <si>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</si>
  <si>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</si>
  <si>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</si>
  <si>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</si>
  <si>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</si>
  <si>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</si>
  <si>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</si>
  <si>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</si>
  <si>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</si>
  <si>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</si>
  <si>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</si>
  <si>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</si>
  <si>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</si>
  <si>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</si>
  <si>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</si>
  <si>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</si>
  <si>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</si>
  <si>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</si>
  <si>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</si>
  <si>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</si>
  <si>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</si>
  <si>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</si>
  <si>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</si>
  <si>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</si>
  <si>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</si>
  <si>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</si>
  <si>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</si>
  <si>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</si>
  <si>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</si>
  <si>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</si>
  <si>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</si>
  <si>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</si>
  <si>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</si>
  <si>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</si>
  <si>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</si>
  <si>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</si>
  <si>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</si>
  <si>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</si>
  <si>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</si>
  <si>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</si>
  <si>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</si>
  <si>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</si>
  <si>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</si>
  <si>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</si>
  <si>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</si>
  <si>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</si>
  <si>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</si>
  <si>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</si>
  <si>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</si>
  <si>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</si>
  <si>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</si>
  <si>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</si>
  <si>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</si>
  <si>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</si>
  <si>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</si>
  <si>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</si>
  <si>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</si>
  <si>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</si>
  <si>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</si>
  <si>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</si>
  <si>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</si>
  <si>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</si>
  <si>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</si>
  <si>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</si>
  <si>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</si>
  <si>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</si>
  <si>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</si>
  <si>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</si>
  <si>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</si>
  <si>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</si>
  <si>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</si>
  <si>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</si>
  <si>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</si>
  <si>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</si>
  <si>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</si>
  <si>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</si>
  <si>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</si>
  <si>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</si>
  <si>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</si>
  <si>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</si>
  <si>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</si>
  <si>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</si>
  <si>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</si>
  <si>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</si>
  <si>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</si>
  <si>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</si>
  <si>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</si>
  <si>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</si>
  <si>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</si>
  <si>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</si>
  <si>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</si>
  <si>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</si>
  <si>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</si>
  <si>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</si>
  <si>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</si>
  <si>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</si>
  <si>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</si>
  <si>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</si>
  <si>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</si>
  <si>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</si>
  <si>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</si>
  <si>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</si>
  <si>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</si>
  <si>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</si>
  <si>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</si>
  <si>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</si>
  <si>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</si>
  <si>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</si>
  <si>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</si>
  <si>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</si>
  <si>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</si>
  <si>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</si>
  <si>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</si>
  <si>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</si>
  <si>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</si>
  <si>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</si>
  <si>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</si>
  <si>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</si>
  <si>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</si>
  <si>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</si>
  <si>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</si>
  <si>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</si>
  <si>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</si>
  <si>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</si>
  <si>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</si>
  <si>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</si>
  <si>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</si>
  <si>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</si>
  <si>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</si>
  <si>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</si>
  <si>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</si>
  <si>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</si>
  <si>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</si>
  <si>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</si>
  <si>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</si>
  <si>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</si>
  <si>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</si>
  <si>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</si>
  <si>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</si>
  <si>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</si>
  <si>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</si>
  <si>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</si>
  <si>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</si>
  <si>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</si>
  <si>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</si>
  <si>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</si>
  <si>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</si>
  <si>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</si>
  <si>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</si>
  <si>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</si>
  <si>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</si>
  <si>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</si>
  <si>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</si>
  <si>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</si>
  <si>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</si>
  <si>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</si>
  <si>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</si>
  <si>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</si>
  <si>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</si>
  <si>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</si>
  <si>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</si>
  <si>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</si>
  <si>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</si>
  <si>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</si>
  <si>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</si>
  <si>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</si>
  <si>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</si>
  <si>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</si>
  <si>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</si>
  <si>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</si>
  <si>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</si>
  <si>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</si>
  <si>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</si>
  <si>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</si>
  <si>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</si>
  <si>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</si>
  <si>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</si>
  <si>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</si>
  <si>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</si>
  <si>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</si>
  <si>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</si>
  <si>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</si>
  <si>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</si>
  <si>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</si>
  <si>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</si>
  <si>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</si>
  <si>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</si>
  <si>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</si>
  <si>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</si>
  <si>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</si>
  <si>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</si>
  <si>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</si>
  <si>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</si>
  <si>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</si>
  <si>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</si>
  <si>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</si>
  <si>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</si>
  <si>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</si>
  <si>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</si>
  <si>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</si>
  <si>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</si>
  <si>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</si>
  <si>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</si>
  <si>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</si>
  <si>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</si>
  <si>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</si>
  <si>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</si>
  <si>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</si>
  <si>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</si>
  <si>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</si>
  <si>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</si>
  <si>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</si>
  <si>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</si>
  <si>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</si>
  <si>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</si>
  <si>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</si>
  <si>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</si>
  <si>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</si>
  <si>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</si>
  <si>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</si>
  <si>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</si>
  <si>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</si>
  <si>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</si>
  <si>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</si>
  <si>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</si>
  <si>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</si>
  <si>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</si>
  <si>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</si>
  <si>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</si>
  <si>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</si>
  <si>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</si>
  <si>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</si>
  <si>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</si>
  <si>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</si>
  <si>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</si>
  <si>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</si>
  <si>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</si>
  <si>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</si>
  <si>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</si>
  <si>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</si>
  <si>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</si>
  <si>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</si>
  <si>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</si>
  <si>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</si>
  <si>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</si>
  <si>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</si>
  <si>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</si>
  <si>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</si>
  <si>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</si>
  <si>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</si>
  <si>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</si>
  <si>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</si>
  <si>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</si>
  <si>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</si>
  <si>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</si>
  <si>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</si>
  <si>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</si>
  <si>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</si>
  <si>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</si>
  <si>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</si>
  <si>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</si>
  <si>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</si>
  <si>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</si>
  <si>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</si>
  <si>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</si>
  <si>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</si>
  <si>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</si>
  <si>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</si>
  <si>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</si>
  <si>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</si>
  <si>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</si>
  <si>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</si>
  <si>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</si>
  <si>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</si>
  <si>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</si>
  <si>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</si>
  <si>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</si>
  <si>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</si>
  <si>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</si>
  <si>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</si>
  <si>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</si>
  <si>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</si>
  <si>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</si>
  <si>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</si>
  <si>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</si>
  <si>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</si>
  <si>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</si>
  <si>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</si>
  <si>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</si>
  <si>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</si>
  <si>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</si>
  <si>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</si>
  <si>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</si>
  <si>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</si>
  <si>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</si>
  <si>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</si>
  <si>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</si>
  <si>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</si>
  <si>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</si>
  <si>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</si>
  <si>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</si>
  <si>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</si>
  <si>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</si>
  <si>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</si>
  <si>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</si>
  <si>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</si>
  <si>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</si>
  <si>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</si>
  <si>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</si>
  <si>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</si>
  <si>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</si>
  <si>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</si>
  <si>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</si>
  <si>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</si>
  <si>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</si>
  <si>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</si>
  <si>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</si>
  <si>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</si>
  <si>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</si>
  <si>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</si>
  <si>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</si>
  <si>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</si>
  <si>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</si>
  <si>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</si>
  <si>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</si>
  <si>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</si>
  <si>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</si>
  <si>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</si>
  <si>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</si>
  <si>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</si>
  <si>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</si>
  <si>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</si>
  <si>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</si>
  <si>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</si>
  <si>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</si>
  <si>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</si>
  <si>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</si>
  <si>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</si>
  <si>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</si>
  <si>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</si>
  <si>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</si>
  <si>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</si>
  <si>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</si>
  <si>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</si>
  <si>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</si>
  <si>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</si>
  <si>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</si>
  <si>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</si>
  <si>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</si>
  <si>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</si>
  <si>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</si>
  <si>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</si>
  <si>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</si>
  <si>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</si>
  <si>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</si>
  <si>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</si>
  <si>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</si>
  <si>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</si>
  <si>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</si>
  <si>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</si>
  <si>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</si>
  <si>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</si>
  <si>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</si>
  <si>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</si>
  <si>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</si>
  <si>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</si>
  <si>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</si>
  <si>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</si>
  <si>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</si>
  <si>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</si>
  <si>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</si>
  <si>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</si>
  <si>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</si>
  <si>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</si>
  <si>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</si>
  <si>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</si>
  <si>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</si>
  <si>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</si>
  <si>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</si>
  <si>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</si>
  <si>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</si>
  <si>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</si>
  <si>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</si>
  <si>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</si>
  <si>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</si>
  <si>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</si>
  <si>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</si>
  <si>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</si>
  <si>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</si>
  <si>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</si>
  <si>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</si>
  <si>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</si>
  <si>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</si>
  <si>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</si>
  <si>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</si>
  <si>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</si>
  <si>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</si>
  <si>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</si>
  <si>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</si>
  <si>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</si>
  <si>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</si>
  <si>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</si>
  <si>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</si>
  <si>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</si>
  <si>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</si>
  <si>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</si>
  <si>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</si>
  <si>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</si>
  <si>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</si>
  <si>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</si>
  <si>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</si>
  <si>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</si>
  <si>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</si>
  <si>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</si>
  <si>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</si>
  <si>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</si>
  <si>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</si>
  <si>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</si>
  <si>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</si>
  <si>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</si>
  <si>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</si>
  <si>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</si>
  <si>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</si>
  <si>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</si>
  <si>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</si>
  <si>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</si>
  <si>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</si>
  <si>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</si>
  <si>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</si>
  <si>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</si>
  <si>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</si>
  <si>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</si>
  <si>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</si>
  <si>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</si>
  <si>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</si>
  <si>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</si>
  <si>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</si>
  <si>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</si>
  <si>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</si>
  <si>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</si>
  <si>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</si>
  <si>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</si>
  <si>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</si>
  <si>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</si>
  <si>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</si>
  <si>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</si>
  <si>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</si>
  <si>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</si>
  <si>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</si>
  <si>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</si>
  <si>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</si>
  <si>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</si>
  <si>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</si>
  <si>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</si>
  <si>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</si>
  <si>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</si>
  <si>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</si>
  <si>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</si>
  <si>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</si>
  <si>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</si>
  <si>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</si>
  <si>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</si>
  <si>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</si>
  <si>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</si>
  <si>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</si>
  <si>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</si>
  <si>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</si>
  <si>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</si>
  <si>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</si>
  <si>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</si>
  <si>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</si>
  <si>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</si>
  <si>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</si>
  <si>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</si>
  <si>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</si>
  <si>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</si>
  <si>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</si>
  <si>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</si>
  <si>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</si>
  <si>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</si>
  <si>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</si>
  <si>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</si>
  <si>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</si>
  <si>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</si>
  <si>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</si>
  <si>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</si>
  <si>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</si>
  <si>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</si>
  <si>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</si>
  <si>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</si>
  <si>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</si>
  <si>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</si>
  <si>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</si>
  <si>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</si>
  <si>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</si>
  <si>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</si>
  <si>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</si>
  <si>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</si>
  <si>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</si>
  <si>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</si>
  <si>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</si>
  <si>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</si>
  <si>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</si>
  <si>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</si>
  <si>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</si>
  <si>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</si>
  <si>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</si>
  <si>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</si>
  <si>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</si>
  <si>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</si>
  <si>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</si>
  <si>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</si>
  <si>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</si>
  <si>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</si>
  <si>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</si>
  <si>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</si>
  <si>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</si>
  <si>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</si>
  <si>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</si>
  <si>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</si>
  <si>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</si>
  <si>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</si>
  <si>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</si>
  <si>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</si>
  <si>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</si>
  <si>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</si>
  <si>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</si>
  <si>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</si>
  <si>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</si>
  <si>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</si>
  <si>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</si>
  <si>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</si>
  <si>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</si>
  <si>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</si>
  <si>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</si>
  <si>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</si>
  <si>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</si>
  <si>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</si>
  <si>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</si>
  <si>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</si>
  <si>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</si>
  <si>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</si>
  <si>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</si>
  <si>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</si>
  <si>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</si>
  <si>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</si>
  <si>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</si>
  <si>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</si>
  <si>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</si>
  <si>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</si>
  <si>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</si>
  <si>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</si>
  <si>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</si>
  <si>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</si>
  <si>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</si>
  <si>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</si>
  <si>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</si>
  <si>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</si>
  <si>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</si>
  <si>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</si>
  <si>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</si>
  <si>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</si>
  <si>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</si>
  <si>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</si>
  <si>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</si>
  <si>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</si>
  <si>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</si>
  <si>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</si>
  <si>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</si>
  <si>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</si>
  <si>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</si>
  <si>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</si>
  <si>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</si>
  <si>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</si>
  <si>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</si>
  <si>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</si>
  <si>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</si>
  <si>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</si>
  <si>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</si>
  <si>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</si>
  <si>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</si>
  <si>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</si>
  <si>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</si>
  <si>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</si>
  <si>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</si>
  <si>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</si>
  <si>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</si>
  <si>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</si>
  <si>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</si>
  <si>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</si>
  <si>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</si>
  <si>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</si>
  <si>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</si>
  <si>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</si>
  <si>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</si>
  <si>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</si>
  <si>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</si>
  <si>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</si>
  <si>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</si>
  <si>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</si>
  <si>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</si>
  <si>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</si>
  <si>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</si>
  <si>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</si>
  <si>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</si>
  <si>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</si>
  <si>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</si>
  <si>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</si>
  <si>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</si>
  <si>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</si>
  <si>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</si>
  <si>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</si>
  <si>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</si>
  <si>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</si>
  <si>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</si>
  <si>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</si>
  <si>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</si>
  <si>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</si>
  <si>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</si>
  <si>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</si>
  <si>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</si>
  <si>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</si>
  <si>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</si>
  <si>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</si>
  <si>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</si>
  <si>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</si>
  <si>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</si>
  <si>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</si>
  <si>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</si>
  <si>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</si>
  <si>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</si>
  <si>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</si>
  <si>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</si>
  <si>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</si>
  <si>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</si>
  <si>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</si>
  <si>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</si>
  <si>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</si>
  <si>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</si>
  <si>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</si>
  <si>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</si>
  <si>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</si>
  <si>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</si>
  <si>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</si>
  <si>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</si>
  <si>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</si>
  <si>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</si>
  <si>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</si>
  <si>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</si>
  <si>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</si>
  <si>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</si>
  <si>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</si>
  <si>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</si>
  <si>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</si>
  <si>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</si>
  <si>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</si>
  <si>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</si>
  <si>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</si>
  <si>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</si>
  <si>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</si>
  <si>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</si>
  <si>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</si>
  <si>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</si>
  <si>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</si>
  <si>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</si>
  <si>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</si>
  <si>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</si>
  <si>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</si>
  <si>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</si>
  <si>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</si>
  <si>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</si>
  <si>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</si>
  <si>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</si>
  <si>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</si>
  <si>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</si>
  <si>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</si>
  <si>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</si>
  <si>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</si>
  <si>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</si>
  <si>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</si>
  <si>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</si>
  <si>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</si>
  <si>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</si>
  <si>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</si>
  <si>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</si>
  <si>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</si>
  <si>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</si>
  <si>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</si>
  <si>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</si>
  <si>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</si>
  <si>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</si>
  <si>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</si>
  <si>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</si>
  <si>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</si>
  <si>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</si>
  <si>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</si>
  <si>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</si>
  <si>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</si>
  <si>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</si>
  <si>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</si>
  <si>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</si>
  <si>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</si>
  <si>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</si>
  <si>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</si>
  <si>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</si>
  <si>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</si>
  <si>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</si>
  <si>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</si>
  <si>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</si>
  <si>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</si>
  <si>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</si>
  <si>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</si>
  <si>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</si>
  <si>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</si>
  <si>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</si>
  <si>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</si>
  <si>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</si>
  <si>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</si>
  <si>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</si>
  <si>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</si>
  <si>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</si>
  <si>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</si>
  <si>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</si>
  <si>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</si>
  <si>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</si>
  <si>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</si>
  <si>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</si>
  <si>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</si>
  <si>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</si>
  <si>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</si>
  <si>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</si>
  <si>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</si>
  <si>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</si>
  <si>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</si>
  <si>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</si>
  <si>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</si>
  <si>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</si>
  <si>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</si>
  <si>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</si>
  <si>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</si>
  <si>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</si>
  <si>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</si>
  <si>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</si>
  <si>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</si>
  <si>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</si>
  <si>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</si>
  <si>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</si>
  <si>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</si>
  <si>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</si>
  <si>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</si>
  <si>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</si>
  <si>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</si>
  <si>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</si>
  <si>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</si>
  <si>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</si>
  <si>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</si>
  <si>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</si>
  <si>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</si>
  <si>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</si>
  <si>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</si>
  <si>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</si>
  <si>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</si>
  <si>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</si>
  <si>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</si>
  <si>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</si>
  <si>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</si>
  <si>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</si>
  <si>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</si>
  <si>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</si>
  <si>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</si>
  <si>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</si>
  <si>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</si>
  <si>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</si>
  <si>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</si>
  <si>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</si>
  <si>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</si>
  <si>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</si>
  <si>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</si>
  <si>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</si>
  <si>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</si>
  <si>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</si>
  <si>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</si>
  <si>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</si>
  <si>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</si>
  <si>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</si>
  <si>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</si>
  <si>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</si>
  <si>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</si>
  <si>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</si>
  <si>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</si>
  <si>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</si>
  <si>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</si>
  <si>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</si>
  <si>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</si>
  <si>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</si>
  <si>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</si>
  <si>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</si>
  <si>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</si>
  <si>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</si>
  <si>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</si>
  <si>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</si>
  <si>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</si>
  <si>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</si>
  <si>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</si>
  <si>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</si>
  <si>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</si>
  <si>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</si>
  <si>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</si>
  <si>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</si>
  <si>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</si>
  <si>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</si>
  <si>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</si>
  <si>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</si>
  <si>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</si>
  <si>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</si>
  <si>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</si>
  <si>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</si>
  <si>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</si>
  <si>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</si>
  <si>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</si>
  <si>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</si>
  <si>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</si>
  <si>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</si>
  <si>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</si>
  <si>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</si>
  <si>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</si>
  <si>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</si>
  <si>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</si>
  <si>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</si>
  <si>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</si>
  <si>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</si>
  <si>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</si>
  <si>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</si>
  <si>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</si>
  <si>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</si>
  <si>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</si>
  <si>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</si>
  <si>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</si>
  <si>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</si>
  <si>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</si>
  <si>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</si>
  <si>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</si>
  <si>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</si>
  <si>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</si>
  <si>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</si>
  <si>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</si>
  <si>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</si>
  <si>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</si>
  <si>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</si>
  <si>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</si>
  <si>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</si>
  <si>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</si>
  <si>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</si>
  <si>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</si>
  <si>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</si>
  <si>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</si>
  <si>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</si>
  <si>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</si>
  <si>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</si>
  <si>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</si>
  <si>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</si>
  <si>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</si>
  <si>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</si>
  <si>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</si>
  <si>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</si>
  <si>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</si>
  <si>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</si>
  <si>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</si>
  <si>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</si>
  <si>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</si>
  <si>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</si>
  <si>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</si>
  <si>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</si>
  <si>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</si>
  <si>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</si>
  <si>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</si>
  <si>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</si>
  <si>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</si>
  <si>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</si>
  <si>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</si>
  <si>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</si>
  <si>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</si>
  <si>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</si>
  <si>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</si>
  <si>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</si>
  <si>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</si>
  <si>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</si>
  <si>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</si>
  <si>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</si>
  <si>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</si>
  <si>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</si>
  <si>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</si>
  <si>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</si>
  <si>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</si>
  <si>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</si>
  <si>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</si>
  <si>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</si>
  <si>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</si>
  <si>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</si>
  <si>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</si>
  <si>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</si>
  <si>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</si>
  <si>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</si>
  <si>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</si>
  <si>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</si>
  <si>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</si>
  <si>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</si>
  <si>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</si>
  <si>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</si>
  <si>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</si>
  <si>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</si>
  <si>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</si>
  <si>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</si>
  <si>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</si>
  <si>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</si>
  <si>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</si>
  <si>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</si>
  <si>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</si>
  <si>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</si>
  <si>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</si>
  <si>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</si>
  <si>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</si>
  <si>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</si>
  <si>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</si>
  <si>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</si>
  <si>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</si>
  <si>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</si>
  <si>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</si>
  <si>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</si>
  <si>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</si>
  <si>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</si>
  <si>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</si>
  <si>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</si>
  <si>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</si>
  <si>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</si>
  <si>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</si>
  <si>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</si>
  <si>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</si>
  <si>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</si>
  <si>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</si>
  <si>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</si>
  <si>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</si>
  <si>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</si>
  <si>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</si>
  <si>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</si>
  <si>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</si>
  <si>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</si>
  <si>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</si>
  <si>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</si>
  <si>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</si>
  <si>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</si>
  <si>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</si>
  <si>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</si>
  <si>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</si>
  <si>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</si>
  <si>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</si>
  <si>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</si>
  <si>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</si>
  <si>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</si>
  <si>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</si>
  <si>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</si>
  <si>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</si>
  <si>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</si>
  <si>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</si>
  <si>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</si>
  <si>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</si>
  <si>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</si>
  <si>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</si>
  <si>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</si>
  <si>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</si>
  <si>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</si>
  <si>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</si>
  <si>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</si>
  <si>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</si>
  <si>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</si>
  <si>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</si>
  <si>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</si>
  <si>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</si>
  <si>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</si>
  <si>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</si>
  <si>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</si>
  <si>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</si>
  <si>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</si>
  <si>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</si>
  <si>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</si>
  <si>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</si>
  <si>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</si>
  <si>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</si>
  <si>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</si>
  <si>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</si>
  <si>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</si>
  <si>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</si>
  <si>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</si>
  <si>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</si>
  <si>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</si>
  <si>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</si>
  <si>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</si>
  <si>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</si>
  <si>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</si>
  <si>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</si>
  <si>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</si>
  <si>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</si>
  <si>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</si>
  <si>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</si>
  <si>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</si>
  <si>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</si>
  <si>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</si>
  <si>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</si>
  <si>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</si>
  <si>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</si>
  <si>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</si>
  <si>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</si>
  <si>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</si>
  <si>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</si>
  <si>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</si>
  <si>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</si>
  <si>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</si>
  <si>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</si>
  <si>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</si>
  <si>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</si>
  <si>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</si>
  <si>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</si>
  <si>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</si>
  <si>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</si>
  <si>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</si>
  <si>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</si>
  <si>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</si>
  <si>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</si>
  <si>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</si>
  <si>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</si>
  <si>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</si>
  <si>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</si>
  <si>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</si>
  <si>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</si>
  <si>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</si>
  <si>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</si>
  <si>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</si>
  <si>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</si>
  <si>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</si>
  <si>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</si>
  <si>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</si>
  <si>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</si>
  <si>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</si>
  <si>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</si>
  <si>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</si>
  <si>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</si>
  <si>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</si>
  <si>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</si>
  <si>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</si>
  <si>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</si>
  <si>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</si>
  <si>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</si>
  <si>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</si>
  <si>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</si>
  <si>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</si>
  <si>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</si>
  <si>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</si>
  <si>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</si>
  <si>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</si>
  <si>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</si>
  <si>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</si>
  <si>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</si>
  <si>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</si>
  <si>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</si>
  <si>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</si>
  <si>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</si>
  <si>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</si>
  <si>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</si>
  <si>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</si>
  <si>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</si>
  <si>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</si>
  <si>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</si>
  <si>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</si>
  <si>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</si>
  <si>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</si>
  <si>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</si>
  <si>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</si>
  <si>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</si>
  <si>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</si>
  <si>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</si>
  <si>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</si>
  <si>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</si>
  <si>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</si>
  <si>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</si>
  <si>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</si>
  <si>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</si>
  <si>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</si>
  <si>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</si>
  <si>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</si>
  <si>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</si>
  <si>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</si>
  <si>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</si>
  <si>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</si>
  <si>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</si>
  <si>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</si>
  <si>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</si>
  <si>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</si>
  <si>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</si>
  <si>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</si>
  <si>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</si>
  <si>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</si>
  <si>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</si>
  <si>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</si>
  <si>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</si>
  <si>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</si>
  <si>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</si>
  <si>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</si>
  <si>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</si>
  <si>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</si>
  <si>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</si>
  <si>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</si>
  <si>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</si>
  <si>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</si>
  <si>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</si>
  <si>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</si>
  <si>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</si>
  <si>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</si>
  <si>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</si>
  <si>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</si>
  <si>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</si>
  <si>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</si>
  <si>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</si>
  <si>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</si>
  <si>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</si>
  <si>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</si>
  <si>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</si>
  <si>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</si>
  <si>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</si>
  <si>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</si>
  <si>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</si>
  <si>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</si>
  <si>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</si>
  <si>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</si>
  <si>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</si>
  <si>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</si>
  <si>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</si>
  <si>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</si>
  <si>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</si>
  <si>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</si>
  <si>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</si>
  <si>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</si>
  <si>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</si>
  <si>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</si>
  <si>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</si>
  <si>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</si>
  <si>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</si>
  <si>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</si>
  <si>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</si>
  <si>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</si>
  <si>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</si>
  <si>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</si>
  <si>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</si>
  <si>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</si>
  <si>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</si>
  <si>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</si>
  <si>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</si>
  <si>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</si>
  <si>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</si>
  <si>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</si>
  <si>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</si>
  <si>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</si>
  <si>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</si>
  <si>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</si>
  <si>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</si>
  <si>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</si>
  <si>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</si>
  <si>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</si>
  <si>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</si>
  <si>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</si>
  <si>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</si>
  <si>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</si>
  <si>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</si>
  <si>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</si>
  <si>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</si>
  <si>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</si>
  <si>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</si>
  <si>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</si>
  <si>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</si>
  <si>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</si>
  <si>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</si>
  <si>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</si>
  <si>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</si>
  <si>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</si>
  <si>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</si>
  <si>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</si>
  <si>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</si>
  <si>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</si>
  <si>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</si>
  <si>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</si>
  <si>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</si>
  <si>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</si>
  <si>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</si>
  <si>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</si>
  <si>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</si>
  <si>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</si>
  <si>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</si>
  <si>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</si>
  <si>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</si>
  <si>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</si>
  <si>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</si>
  <si>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</si>
  <si>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</si>
  <si>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</si>
  <si>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</si>
  <si>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</si>
  <si>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</si>
  <si>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</si>
  <si>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</si>
  <si>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</si>
  <si>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</si>
  <si>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</si>
  <si>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</si>
  <si>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</si>
  <si>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</si>
  <si>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</si>
  <si>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</si>
  <si>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</si>
  <si>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</si>
  <si>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</si>
  <si>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</si>
  <si>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</si>
  <si>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</si>
  <si>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</si>
  <si>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</si>
  <si>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</si>
  <si>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</si>
  <si>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</si>
  <si>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</si>
  <si>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</si>
  <si>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</si>
  <si>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</si>
  <si>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</si>
  <si>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</si>
  <si>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</si>
  <si>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</si>
  <si>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</si>
  <si>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</si>
  <si>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</si>
  <si>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</si>
  <si>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</si>
  <si>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</si>
  <si>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</si>
  <si>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</si>
  <si>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</si>
  <si>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</si>
  <si>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</si>
  <si>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</si>
  <si>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</si>
  <si>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</si>
  <si>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</si>
  <si>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</si>
  <si>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</si>
  <si>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</si>
  <si>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</si>
  <si>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</si>
  <si>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</si>
  <si>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</si>
  <si>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</si>
  <si>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</si>
  <si>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</si>
  <si>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</si>
  <si>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</si>
  <si>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</si>
  <si>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</si>
  <si>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</si>
  <si>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</si>
  <si>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</si>
  <si>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</si>
  <si>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</si>
  <si>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</si>
  <si>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</si>
  <si>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</si>
  <si>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</si>
  <si>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</si>
  <si>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</si>
  <si>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</si>
  <si>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</si>
  <si>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</si>
  <si>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</si>
  <si>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</si>
  <si>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</si>
  <si>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</si>
  <si>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</si>
  <si>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</si>
  <si>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</si>
  <si>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</si>
  <si>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</si>
  <si>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</si>
  <si>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</si>
  <si>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</si>
  <si>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</si>
  <si>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</si>
  <si>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</si>
  <si>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</si>
  <si>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</si>
  <si>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</si>
  <si>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</si>
  <si>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</si>
  <si>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</si>
  <si>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</si>
  <si>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</si>
  <si>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</si>
  <si>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</si>
  <si>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</si>
  <si>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</si>
  <si>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</si>
  <si>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</si>
  <si>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</si>
  <si>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</si>
  <si>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</si>
  <si>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</si>
  <si>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</si>
  <si>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</si>
  <si>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</si>
  <si>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</si>
  <si>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</si>
  <si>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</si>
  <si>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</si>
  <si>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</si>
  <si>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</si>
  <si>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</si>
  <si>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</si>
  <si>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</si>
  <si>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</si>
  <si>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</si>
  <si>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</si>
  <si>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</si>
  <si>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</si>
  <si>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</si>
  <si>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</si>
  <si>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</si>
  <si>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</si>
  <si>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</si>
  <si>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</si>
  <si>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</si>
  <si>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</si>
  <si>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</si>
  <si>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</si>
  <si>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</si>
  <si>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</si>
  <si>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</si>
  <si>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</si>
  <si>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</si>
  <si>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</si>
  <si>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</si>
  <si>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</si>
  <si>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</si>
  <si>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</si>
  <si>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</si>
  <si>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</si>
  <si>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</si>
  <si>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</si>
  <si>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</si>
  <si>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</si>
  <si>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</si>
  <si>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</si>
  <si>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</si>
  <si>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</si>
  <si>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</si>
  <si>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</si>
  <si>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</si>
  <si>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</si>
  <si>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</si>
  <si>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</si>
  <si>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</si>
  <si>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</si>
  <si>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</si>
  <si>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</si>
  <si>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</si>
  <si>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</si>
  <si>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</si>
  <si>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</si>
  <si>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</si>
  <si>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</si>
  <si>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</si>
  <si>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</si>
  <si>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</si>
  <si>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</si>
  <si>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</si>
  <si>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</si>
  <si>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</si>
  <si>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</si>
  <si>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</si>
  <si>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</si>
  <si>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</si>
  <si>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</si>
  <si>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</si>
  <si>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</si>
  <si>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</si>
  <si>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</si>
  <si>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</si>
  <si>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</si>
  <si>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</si>
  <si>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</si>
  <si>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</si>
  <si>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</si>
  <si>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</si>
  <si>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</si>
  <si>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</si>
  <si>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</si>
  <si>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</si>
  <si>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</si>
  <si>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</si>
  <si>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</si>
  <si>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</si>
  <si>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</si>
  <si>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</si>
  <si>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</si>
  <si>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</si>
  <si>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</si>
  <si>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</si>
  <si>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</si>
  <si>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</si>
  <si>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</si>
  <si>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</si>
  <si>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</si>
  <si>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</si>
  <si>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</si>
  <si>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</si>
  <si>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</si>
  <si>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</si>
  <si>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</si>
  <si>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</si>
  <si>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</si>
  <si>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</si>
  <si>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</si>
  <si>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</si>
  <si>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</si>
  <si>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</si>
  <si>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</si>
  <si>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</si>
  <si>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</si>
  <si>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</si>
  <si>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</si>
  <si>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</si>
  <si>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</si>
  <si>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</si>
  <si>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</si>
  <si>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</si>
  <si>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</si>
  <si>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</si>
  <si>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</si>
  <si>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</si>
  <si>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</si>
  <si>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</si>
  <si>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</si>
  <si>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</si>
  <si>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</si>
  <si>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</si>
  <si>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</si>
  <si>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</si>
  <si>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</si>
  <si>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</si>
  <si>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</si>
  <si>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</si>
  <si>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</si>
  <si>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</si>
  <si>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</si>
  <si>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</si>
  <si>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</si>
  <si>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</si>
  <si>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</si>
  <si>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</si>
  <si>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</si>
  <si>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</si>
  <si>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</si>
  <si>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</si>
  <si>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</si>
  <si>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</si>
  <si>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</si>
  <si>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</si>
  <si>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</si>
  <si>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</si>
  <si>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</si>
  <si>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</si>
  <si>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</si>
  <si>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</si>
  <si>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</si>
  <si>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</si>
  <si>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</si>
  <si>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</si>
  <si>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</si>
  <si>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</si>
  <si>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</si>
  <si>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</si>
  <si>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</si>
  <si>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</si>
  <si>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</si>
  <si>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</si>
  <si>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</si>
  <si>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</si>
  <si>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</si>
  <si>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</si>
  <si>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</si>
  <si>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</si>
  <si>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</si>
  <si>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</si>
  <si>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</si>
  <si>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</si>
  <si>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</si>
  <si>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</si>
  <si>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</si>
  <si>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</si>
  <si>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</si>
  <si>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</si>
  <si>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</si>
  <si>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</si>
  <si>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</si>
  <si>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</si>
  <si>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</si>
  <si>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</si>
  <si>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</si>
  <si>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</si>
  <si>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</si>
  <si>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</si>
  <si>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</si>
  <si>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</si>
  <si>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</si>
  <si>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</si>
  <si>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</si>
  <si>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</si>
  <si>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</si>
  <si>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</si>
  <si>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</si>
  <si>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</si>
  <si>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</si>
  <si>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</si>
  <si>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</si>
  <si>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</si>
  <si>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</si>
  <si>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</si>
  <si>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</si>
  <si>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</si>
  <si>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</si>
  <si>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</si>
  <si>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</si>
  <si>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</si>
  <si>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</si>
  <si>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</si>
  <si>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</si>
  <si>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</si>
  <si>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</si>
  <si>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</si>
  <si>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</si>
  <si>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</si>
  <si>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</si>
  <si>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</si>
  <si>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</si>
  <si>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</si>
  <si>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</si>
  <si>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</si>
  <si>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</si>
  <si>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</si>
  <si>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</si>
  <si>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</si>
  <si>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</si>
  <si>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</si>
  <si>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</si>
  <si>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</si>
  <si>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</si>
  <si>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</si>
  <si>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</si>
  <si>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</si>
  <si>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</si>
  <si>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</si>
  <si>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</si>
  <si>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</si>
  <si>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</si>
  <si>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</si>
  <si>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</si>
  <si>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</si>
  <si>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</si>
  <si>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</si>
  <si>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</si>
  <si>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</si>
  <si>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</si>
  <si>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</si>
  <si>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</si>
  <si>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</si>
  <si>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</si>
  <si>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</si>
  <si>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</si>
  <si>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</si>
  <si>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</si>
  <si>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</si>
  <si>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</si>
  <si>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</si>
  <si>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</si>
  <si>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</si>
  <si>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</si>
  <si>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</si>
  <si>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</si>
  <si>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</si>
  <si>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</si>
  <si>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</si>
  <si>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</si>
  <si>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</si>
  <si>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</si>
  <si>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</si>
  <si>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</si>
  <si>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</si>
  <si>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</si>
  <si>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</si>
  <si>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</si>
  <si>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</si>
  <si>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</si>
  <si>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</si>
  <si>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</si>
  <si>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</si>
  <si>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</si>
  <si>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</si>
  <si>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</si>
  <si>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</si>
  <si>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</si>
  <si>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</si>
  <si>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</si>
  <si>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</si>
  <si>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</si>
  <si>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</si>
  <si>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</si>
  <si>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</si>
  <si>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</si>
  <si>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</si>
  <si>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</si>
  <si>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</si>
  <si>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</si>
  <si>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</si>
  <si>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</si>
  <si>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</si>
  <si>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</si>
  <si>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</si>
  <si>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</si>
  <si>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</si>
  <si>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</si>
  <si>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</si>
  <si>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</si>
  <si>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</si>
  <si>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</si>
  <si>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</si>
  <si>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</si>
  <si>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</si>
  <si>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</si>
  <si>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</si>
  <si>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</si>
  <si>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</si>
  <si>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</si>
  <si>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</si>
  <si>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</si>
  <si>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</si>
  <si>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</si>
  <si>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</si>
  <si>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</si>
  <si>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</si>
  <si>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</si>
  <si>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</si>
  <si>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</si>
  <si>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</si>
  <si>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</si>
  <si>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</si>
  <si>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</si>
  <si>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</si>
  <si>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</si>
  <si>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</si>
  <si>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</si>
  <si>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</si>
  <si>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</si>
  <si>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</si>
  <si>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</si>
  <si>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</si>
  <si>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</si>
  <si>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</si>
  <si>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</si>
  <si>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</si>
  <si>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</si>
  <si>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</si>
  <si>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</si>
  <si>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</si>
  <si>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</si>
  <si>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</si>
  <si>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</si>
  <si>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</si>
  <si>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</si>
  <si>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</si>
  <si>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</si>
  <si>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</si>
  <si>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</si>
  <si>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</si>
  <si>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</si>
  <si>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</si>
  <si>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</si>
  <si>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</si>
  <si>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</si>
  <si>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</si>
  <si>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</si>
  <si>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</si>
  <si>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</si>
  <si>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</si>
  <si>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</si>
  <si>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</si>
  <si>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</si>
  <si>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</si>
  <si>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</si>
  <si>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</si>
  <si>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</si>
  <si>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</si>
  <si>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</si>
  <si>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</si>
  <si>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</si>
  <si>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</si>
  <si>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</si>
  <si>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</si>
  <si>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</si>
  <si>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</si>
  <si>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</si>
  <si>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</si>
  <si>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</si>
  <si>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</si>
  <si>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</si>
  <si>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</si>
  <si>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</si>
  <si>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</si>
  <si>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</si>
  <si>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</si>
  <si>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</si>
  <si>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</si>
  <si>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</si>
  <si>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</si>
  <si>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</si>
  <si>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</si>
  <si>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</si>
  <si>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</si>
  <si>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</si>
  <si>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</si>
  <si>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</si>
  <si>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</si>
  <si>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</si>
  <si>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</si>
  <si>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</si>
  <si>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</si>
  <si>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</si>
  <si>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</si>
  <si>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</si>
  <si>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</si>
  <si>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</si>
  <si>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</si>
  <si>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</si>
  <si>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</si>
  <si>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</si>
  <si>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</si>
  <si>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</si>
  <si>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</si>
  <si>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</si>
  <si>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</si>
  <si>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</si>
  <si>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</si>
  <si>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</si>
  <si>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</si>
  <si>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</si>
  <si>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</si>
  <si>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</si>
  <si>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</si>
  <si>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</si>
  <si>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</si>
  <si>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</si>
  <si>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</si>
  <si>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</si>
  <si>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</si>
  <si>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</si>
  <si>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</si>
  <si>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</si>
  <si>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</si>
  <si>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</si>
  <si>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</si>
  <si>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</si>
  <si>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</si>
  <si>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</si>
  <si>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</si>
  <si>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</si>
  <si>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</si>
  <si>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</si>
  <si>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</si>
  <si>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</si>
  <si>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</si>
  <si>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</si>
  <si>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</si>
  <si>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</si>
  <si>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</si>
  <si>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</si>
  <si>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</si>
  <si>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</si>
  <si>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</si>
  <si>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</si>
  <si>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</si>
  <si>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</si>
  <si>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</si>
  <si>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</si>
  <si>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</si>
  <si>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</si>
  <si>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</si>
  <si>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</si>
  <si>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</si>
  <si>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</si>
  <si>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</si>
  <si>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</si>
  <si>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</si>
  <si>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</si>
  <si>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</si>
  <si>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</si>
  <si>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</si>
  <si>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</si>
  <si>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</si>
  <si>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</si>
  <si>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</si>
  <si>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</si>
  <si>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</si>
  <si>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</si>
  <si>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</si>
  <si>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</si>
  <si>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</si>
  <si>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</si>
  <si>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</si>
  <si>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</si>
  <si>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</si>
  <si>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</si>
  <si>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</si>
  <si>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</si>
  <si>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</si>
  <si>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</si>
  <si>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</si>
  <si>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</si>
  <si>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</si>
  <si>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</si>
  <si>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</si>
  <si>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</si>
  <si>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</si>
  <si>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</si>
  <si>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</si>
  <si>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</si>
  <si>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</si>
  <si>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</si>
  <si>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</si>
  <si>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</si>
  <si>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</si>
  <si>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</si>
  <si>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</si>
  <si>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</si>
  <si>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</si>
  <si>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</si>
  <si>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</si>
  <si>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</si>
  <si>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</si>
  <si>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</si>
  <si>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</si>
  <si>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</si>
  <si>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</si>
  <si>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</si>
  <si>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</si>
  <si>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</si>
  <si>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</si>
  <si>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</si>
  <si>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</si>
  <si>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</si>
  <si>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</si>
  <si>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</si>
  <si>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</si>
  <si>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</si>
  <si>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</si>
  <si>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</si>
  <si>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</si>
  <si>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</si>
  <si>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</si>
  <si>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</si>
  <si>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</si>
  <si>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</si>
  <si>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</si>
  <si>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</si>
  <si>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</si>
  <si>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</si>
  <si>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</si>
  <si>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</si>
  <si>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</si>
  <si>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</si>
  <si>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</si>
  <si>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</si>
  <si>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</si>
  <si>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</si>
  <si>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</si>
  <si>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</si>
  <si>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</si>
  <si>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</si>
  <si>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</si>
  <si>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</si>
  <si>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</si>
  <si>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</si>
  <si>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</si>
  <si>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</si>
  <si>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</si>
  <si>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</si>
  <si>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</si>
  <si>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</si>
  <si>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</si>
  <si>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</si>
  <si>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</si>
  <si>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</si>
  <si>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</si>
  <si>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</si>
  <si>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</si>
  <si>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</si>
  <si>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</si>
  <si>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</si>
  <si>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</si>
  <si>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</si>
  <si>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</si>
  <si>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</si>
  <si>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</si>
  <si>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</si>
  <si>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</si>
  <si>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</si>
  <si>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</si>
  <si>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</si>
  <si>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</si>
  <si>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</si>
  <si>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</si>
  <si>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</si>
  <si>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</si>
  <si>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</si>
  <si>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</si>
  <si>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</si>
  <si>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</si>
  <si>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</si>
  <si>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</si>
  <si>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</si>
  <si>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</si>
  <si>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</si>
  <si>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</si>
  <si>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</si>
  <si>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</si>
  <si>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</si>
  <si>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</si>
  <si>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</si>
  <si>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</si>
  <si>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</si>
  <si>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</si>
  <si>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</si>
  <si>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</si>
  <si>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</si>
  <si>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</si>
  <si>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</si>
  <si>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</si>
  <si>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</si>
  <si>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</si>
  <si>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</si>
  <si>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</si>
  <si>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</si>
  <si>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</si>
  <si>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</si>
  <si>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</si>
  <si>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</si>
  <si>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</si>
  <si>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</si>
  <si>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</si>
  <si>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</si>
  <si>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</si>
  <si>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</si>
  <si>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</si>
  <si>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</si>
  <si>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</si>
  <si>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</si>
  <si>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</si>
  <si>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</si>
  <si>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</si>
  <si>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</si>
  <si>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</si>
  <si>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</si>
  <si>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</si>
  <si>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</si>
  <si>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</si>
  <si>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</si>
  <si>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</si>
  <si>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</si>
  <si>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</si>
  <si>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</si>
  <si>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</si>
  <si>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</si>
  <si>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</si>
  <si>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</si>
  <si>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</si>
  <si>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</si>
  <si>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</si>
  <si>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</si>
  <si>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</si>
  <si>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</si>
  <si>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</si>
  <si>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</si>
  <si>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</si>
  <si>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</si>
  <si>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</si>
  <si>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</si>
  <si>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</si>
  <si>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</si>
  <si>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</si>
  <si>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</si>
  <si>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</si>
  <si>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</si>
  <si>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</si>
  <si>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</si>
  <si>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</si>
  <si>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</si>
  <si>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</si>
  <si>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</si>
  <si>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</si>
  <si>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</si>
  <si>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</si>
  <si>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</si>
  <si>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</si>
  <si>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</si>
  <si>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</si>
  <si>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</si>
  <si>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</si>
  <si>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</si>
  <si>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</si>
  <si>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</si>
  <si>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</si>
  <si>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</si>
  <si>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</si>
  <si>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</si>
  <si>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</si>
  <si>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</si>
  <si>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</si>
  <si>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</si>
  <si>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</si>
  <si>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</si>
  <si>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</si>
  <si>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</si>
  <si>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</si>
  <si>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</si>
  <si>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</si>
  <si>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</si>
  <si>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</si>
  <si>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</si>
  <si>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</si>
  <si>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</si>
  <si>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</si>
  <si>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</si>
  <si>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</si>
  <si>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</si>
  <si>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</si>
  <si>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</si>
  <si>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</si>
  <si>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</si>
  <si>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</si>
  <si>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</si>
  <si>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</si>
  <si>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</si>
  <si>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</si>
  <si>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</si>
  <si>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</si>
  <si>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</si>
  <si>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</si>
  <si>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</si>
  <si>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</si>
  <si>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</si>
  <si>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</si>
  <si>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</si>
  <si>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</si>
  <si>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</si>
  <si>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</si>
  <si>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</si>
  <si>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</si>
  <si>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</si>
  <si>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</si>
  <si>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</si>
  <si>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</si>
  <si>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</si>
  <si>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</si>
  <si>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</si>
  <si>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</si>
  <si>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</si>
  <si>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</si>
  <si>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</si>
  <si>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</si>
  <si>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</si>
  <si>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</si>
  <si>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</si>
  <si>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</si>
  <si>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</si>
  <si>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</si>
  <si>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</si>
  <si>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</si>
  <si>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</si>
  <si>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</si>
  <si>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</si>
  <si>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</si>
  <si>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</si>
  <si>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</si>
  <si>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</si>
  <si>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</si>
  <si>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</si>
  <si>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</si>
  <si>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</si>
  <si>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</si>
  <si>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</si>
  <si>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</si>
  <si>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</si>
  <si>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</si>
  <si>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</si>
  <si>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</si>
  <si>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</si>
  <si>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</si>
  <si>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</si>
  <si>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</si>
  <si>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</si>
  <si>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</si>
  <si>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</si>
  <si>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</si>
  <si>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</si>
  <si>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</si>
  <si>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</si>
  <si>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</si>
  <si>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</si>
  <si>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</si>
  <si>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</si>
  <si>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</si>
  <si>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</si>
  <si>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</si>
  <si>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</si>
  <si>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</si>
  <si>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</si>
  <si>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</si>
  <si>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</si>
  <si>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</si>
  <si>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</si>
  <si>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</si>
  <si>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</si>
  <si>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</si>
  <si>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</si>
  <si>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</si>
  <si>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</si>
  <si>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</si>
  <si>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</si>
  <si>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</si>
  <si>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</si>
  <si>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</si>
  <si>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</si>
  <si>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</si>
  <si>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</si>
  <si>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</si>
  <si>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</si>
  <si>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</si>
  <si>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</si>
  <si>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</si>
  <si>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</si>
  <si>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</si>
  <si>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</si>
  <si>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</si>
  <si>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</si>
  <si>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</si>
  <si>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</si>
  <si>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</si>
  <si>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</si>
  <si>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</si>
  <si>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</si>
  <si>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</si>
  <si>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</si>
  <si>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</si>
  <si>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</si>
  <si>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</si>
  <si>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</si>
  <si>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</si>
  <si>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</si>
  <si>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</si>
  <si>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</si>
  <si>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</si>
  <si>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</si>
  <si>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</si>
  <si>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</si>
  <si>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</si>
  <si>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</si>
  <si>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</si>
  <si>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</si>
  <si>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</si>
  <si>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</si>
  <si>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</si>
  <si>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</si>
  <si>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</si>
  <si>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</si>
  <si>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</si>
  <si>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</si>
  <si>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</si>
  <si>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</si>
  <si>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</si>
  <si>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</si>
  <si>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</si>
  <si>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</si>
  <si>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</si>
  <si>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</si>
  <si>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</si>
  <si>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</si>
  <si>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</si>
  <si>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</si>
  <si>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</si>
  <si>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</si>
  <si>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</si>
  <si>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</si>
  <si>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</si>
  <si>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</si>
  <si>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</si>
  <si>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</si>
  <si>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</si>
  <si>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</si>
  <si>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</si>
  <si>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</si>
  <si>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</si>
  <si>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</si>
  <si>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</si>
  <si>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</si>
  <si>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</si>
  <si>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</si>
  <si>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</si>
  <si>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</si>
  <si>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</si>
  <si>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</si>
  <si>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</si>
  <si>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</si>
  <si>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</si>
  <si>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</si>
  <si>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</si>
  <si>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</si>
  <si>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</si>
  <si>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</si>
  <si>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</si>
  <si>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</si>
  <si>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</si>
  <si>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</si>
  <si>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</si>
  <si>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</si>
  <si>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</si>
  <si>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</si>
  <si>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</si>
  <si>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</si>
  <si>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</si>
  <si>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</si>
  <si>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</si>
  <si>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</si>
  <si>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</si>
  <si>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</si>
  <si>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</si>
  <si>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</si>
  <si>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</si>
  <si>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</si>
  <si>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</si>
  <si>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</si>
  <si>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</si>
  <si>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</si>
  <si>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</si>
  <si>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</si>
  <si>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</si>
  <si>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</si>
  <si>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</si>
  <si>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</si>
  <si>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</si>
  <si>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</si>
  <si>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</si>
  <si>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</si>
  <si>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</si>
  <si>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</si>
  <si>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</si>
  <si>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</si>
  <si>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</si>
  <si>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</si>
  <si>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</si>
  <si>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</si>
  <si>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</si>
  <si>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</si>
  <si>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</si>
  <si>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</si>
  <si>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</si>
  <si>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</si>
  <si>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</si>
  <si>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</si>
  <si>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</si>
  <si>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</si>
  <si>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</si>
  <si>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</si>
  <si>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</si>
  <si>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</si>
  <si>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</si>
  <si>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</si>
  <si>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</si>
  <si>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</si>
  <si>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</si>
  <si>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</si>
  <si>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</si>
  <si>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</si>
  <si>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</si>
  <si>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</si>
  <si>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</si>
  <si>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</si>
  <si>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</si>
  <si>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</si>
  <si>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</si>
  <si>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</si>
  <si>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</si>
  <si>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</si>
  <si>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</si>
  <si>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</si>
  <si>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</si>
  <si>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</si>
  <si>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</si>
  <si>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</si>
  <si>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</si>
  <si>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</si>
  <si>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</si>
  <si>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</si>
  <si>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</si>
  <si>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</si>
  <si>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</si>
  <si>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</si>
  <si>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</si>
  <si>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</si>
  <si>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</si>
  <si>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</si>
  <si>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</si>
  <si>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</si>
  <si>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</si>
  <si>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</si>
  <si>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</si>
  <si>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</si>
  <si>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</si>
  <si>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</si>
  <si>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</si>
  <si>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</si>
  <si>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</si>
  <si>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</si>
  <si>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</si>
  <si>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</si>
  <si>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</si>
  <si>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</si>
  <si>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</si>
  <si>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</si>
  <si>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</si>
  <si>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</si>
  <si>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</si>
  <si>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</si>
  <si>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</si>
  <si>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</si>
  <si>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</si>
  <si>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</si>
  <si>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</si>
  <si>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</si>
  <si>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</si>
  <si>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</si>
  <si>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</si>
  <si>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</si>
  <si>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</si>
  <si>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</si>
  <si>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</si>
  <si>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</si>
  <si>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</si>
  <si>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</si>
  <si>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</si>
  <si>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</si>
  <si>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</si>
  <si>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</si>
  <si>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</si>
  <si>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</si>
  <si>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</si>
  <si>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</si>
  <si>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</si>
  <si>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</si>
  <si>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</si>
  <si>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</si>
  <si>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</si>
  <si>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</si>
  <si>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</si>
  <si>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</si>
  <si>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</si>
  <si>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</si>
  <si>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</si>
  <si>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</si>
  <si>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</si>
  <si>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</si>
  <si>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</si>
  <si>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</si>
  <si>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</si>
  <si>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</si>
  <si>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</si>
  <si>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</si>
  <si>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</si>
  <si>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</si>
  <si>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</si>
  <si>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</si>
  <si>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</si>
  <si>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</si>
  <si>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</si>
  <si>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</si>
  <si>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</si>
  <si>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</si>
  <si>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</si>
  <si>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</si>
  <si>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</si>
  <si>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</si>
  <si>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</si>
  <si>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</si>
  <si>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</si>
  <si>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</si>
  <si>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</si>
  <si>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</si>
  <si>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</si>
  <si>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</si>
  <si>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</si>
  <si>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</si>
  <si>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</si>
  <si>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</si>
  <si>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</si>
  <si>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</si>
  <si>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</si>
  <si>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</si>
  <si>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</si>
  <si>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</si>
  <si>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</si>
  <si>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</si>
  <si>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</si>
  <si>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</si>
  <si>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</si>
  <si>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</si>
  <si>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</si>
  <si>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</si>
  <si>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</si>
  <si>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</si>
  <si>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</si>
  <si>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</si>
  <si>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</si>
  <si>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</si>
  <si>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</si>
  <si>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</si>
  <si>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</si>
  <si>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</si>
  <si>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</si>
  <si>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</si>
  <si>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</si>
  <si>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</si>
  <si>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</si>
  <si>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</si>
  <si>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</si>
  <si>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</si>
  <si>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</si>
  <si>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</si>
  <si>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</si>
  <si>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</si>
  <si>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</si>
  <si>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</si>
  <si>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</si>
  <si>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</si>
  <si>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</si>
  <si>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</si>
  <si>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</si>
  <si>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</si>
  <si>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</si>
  <si>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</si>
  <si>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</si>
  <si>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</si>
  <si>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</si>
  <si>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</si>
  <si>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</si>
  <si>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</si>
  <si>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</si>
  <si>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</si>
  <si>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</si>
  <si>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</si>
  <si>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</si>
  <si>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</si>
  <si>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</si>
  <si>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</si>
  <si>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</si>
  <si>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</si>
  <si>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</si>
  <si>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</si>
  <si>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</si>
  <si>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</si>
  <si>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</si>
  <si>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</si>
  <si>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</si>
  <si>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</si>
  <si>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</si>
  <si>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</si>
  <si>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</si>
  <si>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</si>
  <si>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</si>
  <si>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</si>
  <si>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</si>
  <si>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</si>
  <si>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</si>
  <si>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</si>
  <si>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</si>
  <si>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</si>
  <si>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</si>
  <si>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</si>
  <si>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</si>
  <si>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</si>
  <si>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</si>
  <si>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</si>
  <si>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</si>
  <si>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</si>
  <si>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</si>
  <si>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</si>
  <si>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</si>
  <si>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</si>
  <si>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</si>
  <si>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</si>
  <si>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</si>
  <si>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</si>
  <si>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</si>
  <si>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</si>
  <si>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</si>
  <si>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</si>
  <si>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</si>
  <si>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</si>
  <si>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</si>
  <si>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</si>
  <si>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</si>
  <si>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</si>
  <si>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</si>
  <si>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</si>
  <si>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</si>
  <si>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</si>
  <si>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</si>
  <si>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</si>
  <si>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</si>
  <si>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</si>
  <si>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</si>
  <si>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</si>
  <si>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</si>
  <si>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</si>
  <si>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</si>
  <si>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</si>
  <si>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</si>
  <si>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</si>
  <si>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</si>
  <si>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</si>
  <si>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</si>
  <si>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</si>
  <si>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</si>
  <si>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</si>
  <si>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</si>
  <si>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</si>
  <si>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</si>
  <si>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</si>
  <si>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</si>
  <si>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</si>
  <si>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</si>
  <si>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</si>
  <si>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</si>
  <si>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</si>
  <si>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</si>
  <si>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</si>
  <si>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</si>
  <si>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</si>
  <si>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</si>
  <si>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</si>
  <si>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</si>
  <si>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</si>
  <si>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</si>
  <si>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</si>
  <si>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</si>
  <si>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</si>
  <si>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</si>
  <si>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</si>
  <si>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</si>
  <si>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</si>
  <si>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</si>
  <si>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</si>
  <si>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</si>
  <si>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</si>
  <si>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</si>
  <si>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</si>
  <si>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</si>
  <si>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</si>
  <si>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</si>
  <si>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</si>
  <si>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</si>
  <si>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</si>
  <si>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</si>
  <si>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</si>
  <si>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</si>
  <si>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</si>
  <si>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</si>
  <si>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</si>
  <si>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</si>
  <si>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</si>
  <si>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</si>
  <si>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</si>
  <si>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</si>
  <si>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</si>
  <si>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</si>
  <si>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</si>
  <si>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</si>
  <si>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</si>
  <si>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</si>
  <si>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</si>
  <si>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</si>
  <si>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</si>
  <si>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</si>
  <si>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</si>
  <si>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</si>
  <si>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</si>
  <si>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</si>
  <si>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</si>
  <si>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</si>
  <si>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</si>
  <si>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</si>
  <si>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</si>
  <si>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</si>
  <si>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</si>
  <si>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</si>
  <si>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</si>
  <si>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</si>
  <si>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</si>
  <si>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</si>
  <si>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</si>
  <si>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</si>
  <si>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</si>
  <si>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</si>
  <si>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</si>
  <si>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</si>
  <si>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</si>
  <si>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</si>
  <si>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</si>
  <si>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</si>
  <si>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</si>
  <si>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</si>
  <si>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</si>
  <si>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</si>
  <si>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</si>
  <si>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</si>
  <si>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</si>
  <si>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</si>
  <si>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</si>
  <si>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</si>
  <si>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</si>
  <si>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</si>
  <si>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</si>
  <si>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</si>
  <si>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</si>
  <si>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</si>
  <si>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</si>
  <si>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</si>
  <si>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</si>
  <si>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</si>
  <si>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</si>
  <si>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</si>
  <si>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</si>
  <si>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</si>
  <si>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</si>
  <si>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</si>
  <si>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</si>
  <si>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</si>
  <si>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</si>
  <si>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</si>
  <si>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</si>
  <si>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</si>
  <si>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</si>
  <si>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</si>
  <si>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</si>
  <si>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</si>
  <si>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</si>
  <si>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</si>
  <si>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</si>
  <si>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</si>
  <si>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</si>
  <si>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</si>
  <si>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</si>
  <si>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</si>
  <si>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</si>
  <si>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</si>
  <si>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</si>
  <si>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</si>
  <si>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</si>
  <si>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</si>
  <si>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</si>
  <si>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</si>
  <si>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</si>
  <si>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</si>
  <si>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</si>
  <si>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</si>
  <si>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</si>
  <si>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</si>
  <si>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</si>
  <si>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</si>
  <si>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</si>
  <si>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</si>
  <si>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</si>
  <si>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</si>
  <si>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</si>
  <si>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</si>
  <si>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</si>
  <si>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</si>
  <si>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</si>
  <si>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</si>
  <si>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</si>
  <si>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</si>
  <si>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</si>
  <si>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</si>
  <si>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</si>
  <si>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</si>
  <si>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</si>
  <si>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</si>
  <si>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</si>
  <si>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</si>
  <si>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</si>
  <si>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</si>
  <si>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</si>
  <si>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</si>
  <si>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</si>
  <si>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</si>
  <si>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</si>
  <si>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</si>
  <si>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</si>
  <si>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</si>
  <si>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</si>
  <si>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</si>
  <si>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</si>
  <si>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</si>
  <si>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</si>
  <si>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</si>
  <si>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</si>
  <si>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</si>
  <si>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</si>
  <si>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</si>
  <si>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</si>
  <si>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</si>
  <si>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</si>
  <si>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</si>
  <si>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</si>
  <si>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</si>
  <si>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</si>
  <si>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</si>
  <si>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</si>
  <si>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</si>
  <si>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</si>
  <si>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</si>
  <si>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</si>
  <si>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</si>
  <si>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</si>
  <si>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</si>
  <si>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</si>
  <si>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</si>
  <si>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</si>
  <si>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</si>
  <si>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</si>
  <si>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</si>
  <si>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</si>
  <si>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</si>
  <si>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</si>
  <si>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</si>
  <si>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</si>
  <si>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</si>
  <si>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</si>
  <si>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</si>
  <si>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</si>
  <si>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</si>
  <si>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</si>
  <si>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</si>
  <si>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</si>
  <si>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</si>
  <si>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</si>
  <si>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</si>
  <si>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</si>
  <si>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</si>
  <si>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</si>
  <si>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</si>
  <si>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</si>
  <si>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</si>
  <si>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</si>
  <si>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</si>
  <si>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</si>
  <si>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</si>
  <si>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</si>
  <si>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</si>
  <si>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</si>
  <si>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</si>
  <si>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</si>
  <si>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</si>
  <si>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</si>
  <si>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</si>
  <si>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</si>
  <si>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</si>
  <si>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</si>
  <si>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</si>
  <si>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</si>
  <si>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</si>
  <si>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</si>
  <si>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</si>
  <si>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</si>
  <si>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</si>
  <si>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</si>
  <si>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</si>
  <si>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</si>
  <si>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</si>
  <si>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</si>
  <si>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</si>
  <si>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</si>
  <si>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</si>
  <si>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</si>
  <si>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</si>
  <si>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</si>
  <si>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</si>
  <si>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</si>
  <si>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</si>
  <si>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</si>
  <si>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</si>
  <si>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</si>
  <si>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</si>
  <si>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</si>
  <si>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</si>
  <si>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</si>
  <si>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</si>
  <si>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</si>
  <si>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</si>
  <si>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</si>
  <si>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</si>
  <si>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</si>
  <si>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</si>
  <si>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</si>
  <si>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</si>
  <si>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</si>
  <si>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</si>
  <si>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</si>
  <si>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</si>
  <si>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</si>
  <si>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</si>
  <si>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</si>
  <si>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</si>
  <si>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</si>
  <si>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</si>
  <si>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</si>
  <si>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</si>
  <si>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</si>
  <si>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</si>
  <si>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</si>
  <si>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</si>
  <si>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</si>
  <si>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</si>
  <si>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</si>
  <si>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</si>
  <si>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</si>
  <si>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</si>
  <si>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</si>
  <si>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</si>
  <si>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</si>
  <si>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</si>
  <si>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</si>
  <si>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</si>
  <si>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</si>
  <si>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</si>
  <si>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</si>
  <si>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</si>
  <si>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</si>
  <si>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</si>
  <si>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</si>
  <si>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</si>
  <si>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</si>
  <si>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</si>
  <si>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</si>
  <si>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</si>
  <si>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</si>
  <si>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</si>
  <si>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</si>
  <si>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</si>
  <si>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</si>
  <si>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</si>
  <si>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</si>
  <si>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</si>
  <si>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</si>
  <si>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</si>
  <si>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</si>
  <si>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</si>
  <si>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</si>
  <si>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</si>
  <si>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</si>
  <si>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</si>
  <si>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</si>
  <si>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</si>
  <si>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</si>
  <si>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</si>
  <si>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</si>
  <si>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</si>
  <si>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</si>
  <si>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</si>
  <si>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</si>
  <si>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</si>
  <si>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</si>
  <si>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</si>
  <si>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</si>
  <si>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</si>
  <si>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</si>
  <si>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</si>
  <si>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</si>
  <si>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</si>
  <si>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</si>
  <si>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</si>
  <si>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</si>
  <si>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</si>
  <si>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</si>
  <si>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</si>
  <si>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</si>
  <si>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</si>
  <si>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</si>
  <si>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</si>
  <si>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</si>
  <si>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</si>
  <si>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</si>
  <si>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</si>
  <si>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</si>
  <si>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</si>
  <si>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</si>
  <si>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</si>
  <si>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</si>
  <si>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</si>
  <si>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</si>
  <si>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</si>
  <si>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</si>
  <si>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</si>
  <si>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</si>
  <si>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</si>
  <si>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</si>
  <si>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</si>
  <si>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</si>
  <si>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</si>
  <si>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</si>
  <si>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</si>
  <si>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</si>
  <si>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</si>
  <si>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</si>
  <si>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</si>
  <si>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</si>
  <si>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</si>
  <si>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</si>
  <si>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</si>
  <si>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</si>
  <si>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</si>
  <si>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</si>
  <si>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</si>
  <si>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</si>
  <si>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</si>
  <si>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</si>
  <si>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</si>
  <si>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</si>
  <si>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</si>
  <si>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</si>
  <si>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</si>
  <si>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</si>
  <si>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</si>
  <si>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</si>
  <si>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</si>
  <si>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</si>
  <si>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</si>
  <si>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</si>
  <si>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</si>
  <si>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</si>
  <si>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</si>
  <si>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</si>
  <si>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</si>
  <si>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</si>
  <si>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</si>
  <si>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</si>
  <si>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</si>
  <si>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</si>
  <si>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</si>
  <si>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</si>
  <si>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</si>
  <si>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</si>
  <si>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</si>
  <si>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</si>
  <si>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</si>
  <si>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</si>
  <si>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</si>
  <si>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</si>
  <si>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</si>
  <si>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</si>
  <si>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</si>
  <si>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</si>
  <si>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</si>
  <si>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</si>
  <si>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</si>
  <si>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</si>
  <si>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</si>
  <si>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</si>
  <si>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</si>
  <si>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</si>
  <si>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</si>
  <si>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</si>
  <si>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</si>
  <si>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</si>
  <si>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</si>
  <si>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</si>
  <si>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</si>
  <si>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</si>
  <si>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</si>
  <si>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</si>
  <si>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</si>
  <si>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</si>
  <si>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</si>
  <si>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</si>
  <si>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</si>
  <si>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</si>
  <si>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</si>
  <si>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</si>
  <si>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</si>
  <si>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</si>
  <si>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</si>
  <si>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</si>
  <si>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</si>
  <si>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</si>
  <si>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</si>
  <si>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</si>
  <si>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</si>
  <si>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</si>
  <si>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</si>
  <si>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</si>
  <si>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</si>
  <si>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</si>
  <si>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</si>
  <si>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</si>
  <si>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</si>
  <si>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</si>
  <si>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</si>
  <si>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</si>
  <si>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</si>
  <si>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</si>
  <si>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</si>
  <si>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</si>
  <si>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</si>
  <si>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</si>
  <si>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</si>
  <si>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</si>
  <si>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</si>
  <si>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</si>
  <si>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</si>
  <si>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</si>
  <si>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</si>
  <si>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</si>
  <si>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</si>
  <si>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</si>
  <si>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</si>
  <si>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</si>
  <si>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</si>
  <si>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</si>
  <si>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</si>
  <si>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</si>
  <si>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</si>
  <si>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</si>
  <si>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</si>
  <si>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</si>
  <si>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</si>
  <si>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</si>
  <si>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</si>
  <si>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</si>
  <si>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</si>
  <si>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</si>
  <si>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</si>
  <si>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</si>
  <si>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</si>
  <si>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</si>
  <si>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</si>
  <si>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</si>
  <si>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</si>
  <si>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</si>
  <si>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</si>
  <si>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</si>
  <si>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</si>
  <si>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</si>
  <si>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</si>
  <si>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</si>
  <si>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</si>
  <si>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</si>
  <si>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</si>
  <si>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</si>
  <si>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</si>
  <si>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</si>
  <si>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</si>
  <si>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</si>
  <si>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</si>
  <si>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</si>
  <si>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</si>
  <si>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</si>
  <si>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</si>
  <si>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</si>
  <si>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</si>
  <si>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</si>
  <si>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</si>
  <si>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</si>
  <si>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</si>
  <si>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</si>
  <si>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</si>
  <si>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</si>
  <si>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</si>
  <si>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</si>
  <si>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</si>
  <si>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</si>
  <si>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</si>
  <si>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</si>
  <si>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</si>
  <si>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</si>
  <si>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</si>
  <si>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</si>
  <si>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</si>
  <si>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</si>
  <si>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</si>
  <si>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</si>
  <si>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</si>
  <si>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</si>
  <si>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</si>
  <si>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</si>
  <si>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</si>
  <si>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</si>
  <si>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</si>
  <si>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</si>
  <si>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</si>
  <si>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</si>
  <si>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</si>
  <si>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</si>
  <si>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</si>
  <si>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</si>
  <si>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</si>
  <si>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</si>
  <si>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</si>
  <si>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</si>
  <si>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</si>
  <si>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</si>
  <si>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</si>
  <si>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</si>
  <si>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</si>
  <si>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</si>
  <si>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</si>
  <si>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</si>
  <si>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</si>
  <si>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</si>
  <si>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</si>
  <si>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</si>
  <si>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</si>
  <si>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</si>
  <si>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</si>
  <si>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</si>
  <si>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</si>
  <si>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</si>
  <si>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</si>
  <si>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</si>
  <si>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</si>
  <si>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</si>
  <si>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</si>
  <si>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</si>
  <si>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</si>
  <si>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</si>
  <si>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</si>
  <si>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</si>
  <si>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</si>
  <si>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</si>
  <si>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</si>
  <si>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</si>
  <si>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</si>
  <si>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</si>
  <si>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</si>
  <si>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</si>
  <si>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</si>
  <si>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</si>
  <si>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</si>
  <si>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</si>
  <si>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</si>
  <si>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</si>
  <si>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</si>
  <si>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</si>
  <si>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</si>
  <si>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</si>
  <si>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</si>
  <si>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</si>
  <si>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</si>
  <si>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</si>
  <si>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</si>
  <si>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</si>
  <si>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</si>
  <si>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</si>
  <si>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</si>
  <si>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</si>
  <si>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</si>
  <si>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</si>
  <si>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</si>
  <si>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</si>
  <si>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</si>
  <si>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</si>
  <si>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</si>
  <si>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</si>
  <si>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</si>
  <si>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</si>
  <si>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</si>
  <si>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</si>
  <si>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</si>
  <si>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</si>
  <si>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</si>
  <si>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</si>
  <si>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</si>
  <si>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</si>
  <si>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</si>
  <si>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</si>
  <si>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</si>
  <si>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</si>
  <si>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</si>
  <si>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</si>
  <si>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</si>
  <si>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</si>
  <si>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</si>
  <si>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</si>
  <si>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</si>
  <si>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</si>
  <si>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</si>
  <si>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</si>
  <si>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</si>
  <si>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</si>
  <si>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</si>
  <si>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</si>
  <si>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</si>
  <si>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</si>
  <si>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</si>
  <si>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</si>
  <si>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</si>
  <si>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</si>
  <si>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</si>
  <si>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</si>
  <si>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</si>
  <si>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</si>
  <si>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</si>
  <si>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</si>
  <si>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</si>
  <si>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</si>
  <si>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</si>
  <si>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</si>
  <si>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</si>
  <si>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</si>
  <si>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</si>
  <si>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</si>
  <si>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</si>
  <si>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</si>
  <si>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</si>
  <si>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</si>
  <si>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</si>
  <si>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</si>
  <si>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</si>
  <si>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</si>
  <si>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</si>
  <si>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</si>
  <si>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</si>
  <si>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</si>
  <si>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</si>
  <si>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</si>
  <si>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</si>
  <si>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</si>
  <si>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</si>
  <si>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</si>
  <si>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</si>
  <si>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</si>
  <si>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</si>
  <si>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</si>
  <si>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</si>
  <si>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</si>
  <si>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</si>
  <si>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</si>
  <si>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</si>
  <si>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</si>
  <si>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</si>
  <si>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</si>
  <si>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</si>
  <si>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</si>
  <si>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</si>
  <si>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</si>
  <si>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</si>
  <si>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</si>
  <si>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</si>
  <si>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</si>
  <si>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</si>
  <si>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</si>
  <si>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</si>
  <si>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</si>
  <si>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</si>
  <si>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</si>
  <si>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</si>
  <si>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</si>
  <si>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</si>
  <si>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</si>
  <si>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</si>
  <si>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</si>
  <si>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</si>
  <si>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</si>
  <si>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</si>
  <si>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</si>
  <si>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</si>
  <si>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</si>
  <si>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</si>
  <si>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</si>
  <si>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</si>
  <si>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</si>
  <si>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</si>
  <si>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</si>
  <si>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</si>
  <si>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</si>
  <si>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</si>
  <si>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</si>
  <si>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</si>
  <si>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</si>
  <si>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</si>
  <si>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</si>
  <si>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</si>
  <si>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</si>
  <si>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</si>
  <si>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</si>
  <si>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</si>
  <si>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</si>
  <si>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</si>
  <si>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</si>
  <si>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</si>
  <si>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</si>
  <si>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</si>
  <si>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</si>
  <si>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</si>
  <si>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</si>
  <si>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</si>
  <si>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</si>
  <si>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</si>
  <si>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</si>
  <si>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</si>
  <si>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</si>
  <si>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</si>
  <si>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</si>
  <si>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</si>
  <si>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</si>
  <si>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</si>
  <si>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</si>
  <si>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</si>
  <si>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</si>
  <si>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</si>
  <si>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</si>
  <si>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</si>
  <si>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</si>
  <si>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</si>
  <si>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</si>
  <si>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</si>
  <si>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</si>
  <si>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</si>
  <si>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</si>
  <si>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</si>
  <si>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</si>
  <si>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</si>
  <si>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</si>
  <si>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</si>
  <si>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</si>
  <si>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</si>
  <si>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</si>
  <si>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</si>
  <si>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</si>
  <si>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</si>
  <si>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</si>
  <si>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</si>
  <si>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</si>
  <si>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</si>
  <si>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</si>
  <si>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</si>
  <si>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</si>
  <si>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</si>
  <si>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</si>
  <si>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</si>
  <si>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</si>
  <si>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</si>
  <si>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</si>
  <si>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</si>
  <si>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</si>
  <si>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</si>
  <si>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</si>
  <si>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</si>
  <si>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</si>
  <si>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</si>
  <si>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</si>
  <si>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</si>
  <si>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</si>
  <si>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</si>
  <si>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</si>
  <si>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</si>
  <si>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</si>
  <si>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</si>
  <si>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</si>
  <si>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</si>
  <si>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</si>
  <si>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</si>
  <si>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</si>
  <si>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</si>
  <si>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</si>
  <si>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</si>
  <si>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</si>
  <si>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</si>
  <si>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</si>
  <si>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</si>
  <si>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</si>
  <si>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</si>
  <si>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</si>
  <si>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</si>
  <si>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</si>
  <si>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</si>
  <si>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</si>
  <si>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</si>
  <si>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</si>
  <si>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</si>
  <si>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</si>
  <si>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</si>
  <si>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</si>
  <si>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</si>
  <si>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</si>
  <si>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</si>
  <si>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</si>
  <si>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</si>
  <si>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</si>
  <si>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</si>
  <si>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</si>
  <si>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</si>
  <si>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</si>
  <si>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</si>
  <si>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</si>
  <si>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</si>
  <si>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</si>
  <si>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</si>
  <si>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</si>
  <si>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</si>
  <si>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</si>
  <si>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</si>
  <si>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</si>
  <si>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</si>
  <si>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</si>
  <si>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</si>
  <si>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</si>
  <si>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</si>
  <si>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</si>
  <si>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</si>
  <si>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</si>
  <si>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</si>
  <si>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</si>
  <si>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</si>
  <si>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</si>
  <si>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</si>
  <si>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</si>
  <si>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</si>
  <si>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</si>
  <si>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</si>
  <si>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</si>
  <si>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</si>
  <si>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</si>
  <si>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</si>
  <si>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</si>
  <si>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</si>
  <si>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</si>
  <si>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</si>
  <si>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</si>
  <si>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</si>
  <si>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</si>
  <si>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</si>
  <si>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</si>
  <si>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</si>
  <si>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</si>
  <si>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</si>
  <si>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</si>
  <si>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</si>
  <si>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</si>
  <si>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</si>
  <si>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</si>
  <si>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</si>
  <si>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</si>
  <si>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</si>
  <si>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</si>
  <si>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</si>
  <si>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</si>
  <si>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</si>
  <si>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</si>
  <si>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</si>
  <si>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</si>
  <si>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</si>
  <si>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</si>
  <si>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</si>
  <si>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</si>
  <si>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</si>
  <si>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</si>
  <si>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</si>
  <si>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</si>
  <si>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</si>
  <si>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</si>
  <si>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</si>
  <si>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</si>
  <si>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</si>
  <si>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</si>
  <si>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</si>
  <si>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</si>
  <si>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</si>
  <si>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</si>
  <si>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</si>
  <si>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</si>
  <si>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</si>
  <si>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</si>
  <si>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</si>
  <si>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</si>
  <si>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</si>
  <si>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</si>
  <si>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</si>
  <si>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</si>
  <si>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</si>
  <si>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</si>
  <si>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</si>
  <si>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</si>
  <si>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</si>
  <si>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</si>
  <si>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</si>
  <si>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</si>
  <si>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</si>
  <si>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</si>
  <si>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</si>
  <si>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</si>
  <si>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</si>
  <si>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</si>
  <si>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</si>
  <si>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</si>
  <si>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</si>
  <si>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</si>
  <si>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</si>
  <si>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</si>
  <si>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</si>
  <si>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</si>
  <si>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</si>
  <si>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</si>
  <si>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</si>
  <si>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</si>
  <si>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</si>
  <si>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</si>
  <si>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</si>
  <si>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</si>
  <si>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</si>
  <si>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</si>
  <si>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</si>
  <si>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</si>
  <si>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</si>
  <si>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</si>
  <si>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</si>
  <si>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</si>
  <si>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</si>
  <si>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</si>
  <si>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</si>
  <si>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</si>
  <si>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</si>
  <si>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</si>
  <si>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</si>
  <si>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</si>
  <si>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</si>
  <si>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</si>
  <si>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</si>
  <si>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</si>
  <si>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</si>
  <si>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</si>
  <si>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</si>
  <si>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</si>
  <si>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</si>
  <si>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</si>
  <si>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</si>
  <si>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</si>
  <si>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</si>
  <si>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</si>
  <si>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</si>
  <si>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</si>
  <si>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</si>
  <si>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</si>
  <si>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</si>
  <si>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</si>
  <si>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</si>
  <si>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</si>
  <si>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</si>
  <si>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</si>
  <si>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</si>
  <si>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</si>
  <si>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</si>
  <si>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</si>
  <si>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</si>
  <si>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</si>
  <si>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</si>
  <si>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</si>
  <si>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</si>
  <si>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</si>
  <si>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</si>
  <si>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</si>
  <si>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</si>
  <si>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</si>
  <si>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</si>
  <si>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</si>
  <si>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</si>
  <si>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</si>
  <si>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</si>
  <si>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</si>
  <si>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</si>
  <si>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</si>
  <si>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</si>
  <si>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</si>
  <si>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</si>
  <si>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</si>
  <si>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</si>
  <si>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</si>
  <si>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</si>
  <si>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</si>
  <si>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</si>
  <si>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</si>
  <si>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</si>
  <si>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</si>
  <si>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</si>
  <si>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</si>
  <si>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</si>
  <si>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</si>
  <si>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</si>
  <si>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</si>
  <si>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</si>
  <si>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</si>
  <si>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</si>
  <si>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</si>
  <si>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</si>
  <si>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</si>
  <si>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</si>
  <si>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</si>
  <si>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</si>
  <si>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</si>
  <si>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</si>
  <si>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</si>
  <si>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</si>
  <si>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</si>
  <si>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</si>
  <si>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</si>
  <si>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</si>
  <si>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</si>
  <si>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</si>
  <si>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</si>
  <si>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</si>
  <si>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</si>
  <si>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</si>
  <si>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</si>
  <si>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</si>
  <si>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</si>
  <si>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</si>
  <si>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</si>
  <si>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</si>
  <si>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</si>
  <si>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</si>
  <si>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</si>
  <si>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</si>
  <si>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</si>
  <si>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</si>
  <si>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</si>
  <si>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</si>
  <si>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</si>
  <si>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</si>
  <si>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</si>
  <si>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</si>
  <si>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</si>
  <si>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</si>
  <si>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</si>
  <si>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</si>
  <si>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</si>
  <si>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</si>
  <si>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</si>
  <si>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</si>
  <si>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</si>
  <si>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</si>
  <si>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</si>
  <si>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</si>
  <si>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</si>
  <si>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</si>
  <si>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</si>
  <si>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</si>
  <si>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</si>
  <si>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</si>
  <si>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</si>
  <si>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</si>
  <si>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</si>
  <si>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</si>
  <si>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</si>
  <si>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</si>
  <si>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</si>
  <si>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</si>
  <si>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</si>
  <si>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</si>
  <si>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</si>
  <si>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</si>
  <si>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</si>
  <si>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</si>
  <si>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</si>
  <si>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</si>
  <si>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</si>
  <si>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</si>
  <si>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</si>
  <si>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</si>
  <si>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</si>
  <si>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</si>
  <si>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</si>
  <si>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</si>
  <si>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</si>
  <si>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</si>
  <si>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</si>
  <si>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</si>
  <si>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</si>
  <si>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</si>
  <si>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</si>
  <si>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</si>
  <si>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</si>
  <si>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</si>
  <si>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</si>
  <si>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</si>
  <si>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</si>
  <si>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</si>
  <si>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</si>
  <si>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</si>
  <si>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</si>
  <si>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</si>
  <si>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</si>
  <si>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</si>
  <si>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</si>
  <si>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</si>
  <si>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</si>
  <si>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</si>
  <si>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</si>
  <si>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</si>
  <si>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</si>
  <si>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</si>
  <si>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</si>
  <si>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</si>
  <si>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</si>
  <si>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</si>
  <si>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</si>
  <si>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</si>
  <si>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</si>
  <si>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</si>
  <si>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</si>
  <si>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</si>
  <si>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</si>
  <si>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</si>
  <si>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</si>
  <si>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</si>
  <si>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</si>
  <si>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</si>
  <si>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</si>
  <si>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</si>
  <si>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</si>
  <si>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</si>
  <si>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</si>
  <si>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</si>
  <si>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</si>
  <si>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</si>
  <si>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</si>
  <si>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</si>
  <si>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</si>
  <si>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</si>
  <si>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</si>
  <si>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</si>
  <si>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</si>
  <si>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</si>
  <si>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</si>
  <si>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</si>
  <si>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</si>
  <si>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</si>
  <si>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</si>
  <si>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</si>
  <si>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</si>
  <si>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</si>
  <si>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</si>
  <si>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</si>
  <si>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</si>
  <si>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</si>
  <si>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</si>
  <si>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</si>
  <si>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</si>
  <si>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</si>
  <si>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</si>
  <si>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</si>
  <si>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</si>
  <si>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</si>
  <si>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</si>
  <si>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</si>
  <si>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</si>
  <si>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</si>
  <si>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</si>
  <si>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</si>
  <si>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</si>
  <si>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</si>
  <si>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</si>
  <si>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</si>
  <si>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</si>
  <si>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</si>
  <si>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</si>
  <si>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</si>
  <si>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</si>
  <si>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</si>
  <si>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</si>
  <si>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</si>
  <si>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</si>
  <si>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</si>
  <si>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</si>
  <si>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</si>
  <si>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</si>
  <si>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</si>
  <si>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</si>
  <si>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</si>
  <si>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</si>
  <si>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</si>
  <si>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</si>
  <si>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</si>
  <si>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</si>
  <si>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</si>
  <si>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</si>
  <si>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</si>
  <si>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</si>
  <si>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</si>
  <si>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</si>
  <si>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</si>
  <si>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</si>
  <si>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</si>
  <si>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</si>
  <si>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</si>
  <si>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</si>
  <si>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</si>
  <si>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</si>
  <si>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</si>
  <si>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</si>
  <si>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</si>
  <si>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</si>
  <si>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</si>
  <si>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</si>
  <si>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</si>
  <si>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</si>
  <si>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</si>
  <si>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</si>
  <si>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</si>
  <si>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</si>
  <si>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</si>
  <si>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</si>
  <si>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</si>
  <si>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</si>
  <si>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</si>
  <si>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</si>
  <si>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</si>
  <si>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</si>
  <si>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</si>
  <si>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</si>
  <si>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</si>
  <si>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</si>
  <si>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</si>
  <si>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</si>
  <si>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</si>
  <si>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</si>
  <si>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</si>
  <si>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</si>
  <si>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</si>
  <si>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</si>
  <si>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</si>
  <si>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</si>
  <si>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</si>
  <si>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</si>
  <si>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</si>
  <si>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</si>
  <si>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</si>
  <si>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</si>
  <si>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</si>
  <si>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</si>
  <si>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</si>
  <si>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</si>
  <si>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</si>
  <si>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</si>
  <si>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</si>
  <si>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</si>
  <si>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</si>
  <si>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</si>
  <si>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</si>
  <si>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</si>
  <si>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</si>
  <si>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</si>
  <si>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</si>
  <si>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</si>
  <si>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</si>
  <si>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</si>
  <si>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</si>
  <si>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</si>
  <si>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</si>
  <si>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</si>
  <si>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</si>
  <si>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</si>
  <si>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</si>
  <si>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</si>
  <si>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</si>
  <si>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</si>
  <si>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</si>
  <si>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</si>
  <si>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</si>
  <si>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</si>
  <si>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</si>
  <si>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</si>
  <si>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</si>
  <si>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</si>
  <si>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</si>
  <si>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</si>
  <si>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</si>
  <si>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</si>
  <si>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</si>
  <si>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</si>
  <si>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</si>
  <si>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</si>
  <si>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</si>
  <si>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</si>
  <si>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</si>
  <si>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</si>
  <si>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</si>
  <si>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</si>
  <si>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</si>
  <si>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</si>
  <si>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</si>
  <si>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</si>
  <si>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</si>
  <si>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</si>
  <si>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</si>
  <si>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</si>
  <si>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</si>
  <si>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</si>
  <si>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</si>
  <si>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</si>
  <si>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</si>
  <si>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</si>
  <si>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</si>
  <si>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</si>
  <si>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</si>
  <si>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</si>
  <si>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</si>
  <si>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</si>
  <si>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</si>
  <si>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</si>
  <si>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</si>
  <si>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</si>
  <si>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</si>
  <si>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</si>
  <si>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</si>
  <si>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</si>
  <si>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</si>
  <si>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</si>
  <si>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</si>
  <si>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</si>
  <si>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</si>
  <si>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</si>
  <si>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</si>
  <si>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</si>
  <si>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</si>
  <si>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</si>
  <si>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</si>
  <si>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</si>
  <si>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</si>
  <si>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</si>
  <si>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</si>
  <si>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</si>
  <si>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</si>
  <si>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</si>
  <si>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</si>
  <si>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</si>
  <si>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</si>
  <si>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</si>
  <si>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</si>
  <si>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</si>
  <si>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</si>
  <si>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</si>
  <si>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</si>
  <si>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</si>
  <si>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</si>
  <si>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</si>
  <si>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</si>
  <si>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</si>
  <si>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</si>
  <si>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</si>
  <si>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</si>
  <si>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</si>
  <si>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</si>
  <si>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</si>
  <si>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</si>
  <si>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</si>
  <si>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</si>
  <si>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</si>
  <si>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</si>
  <si>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</si>
  <si>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</si>
  <si>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</si>
  <si>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</si>
  <si>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</si>
  <si>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</si>
  <si>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</si>
  <si>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</si>
  <si>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</si>
  <si>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</si>
  <si>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</si>
  <si>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</si>
  <si>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</si>
  <si>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</si>
  <si>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</si>
  <si>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</si>
  <si>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</si>
  <si>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</si>
  <si>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</si>
  <si>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</si>
  <si>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</si>
  <si>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</si>
  <si>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</si>
  <si>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</si>
  <si>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</si>
  <si>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</si>
  <si>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</si>
  <si>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</si>
  <si>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</si>
  <si>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</si>
  <si>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</si>
  <si>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</si>
  <si>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</si>
  <si>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</si>
  <si>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</si>
  <si>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</si>
  <si>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</si>
  <si>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</si>
  <si>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</si>
  <si>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</si>
  <si>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</si>
  <si>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</si>
  <si>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</si>
  <si>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</si>
  <si>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</si>
  <si>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</si>
  <si>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</si>
  <si>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</si>
  <si>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</si>
  <si>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</si>
  <si>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</si>
  <si>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</si>
  <si>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</si>
  <si>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</si>
  <si>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</si>
  <si>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</si>
  <si>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</si>
  <si>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</si>
  <si>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</si>
  <si>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</si>
  <si>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</si>
  <si>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</si>
  <si>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</si>
  <si>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</si>
  <si>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</si>
  <si>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</si>
  <si>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</si>
  <si>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</si>
  <si>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</si>
  <si>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</si>
  <si>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</si>
  <si>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</si>
  <si>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</si>
  <si>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</si>
  <si>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</si>
  <si>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</si>
  <si>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</si>
  <si>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</si>
  <si>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</si>
  <si>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</si>
  <si>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</si>
  <si>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</si>
  <si>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</si>
  <si>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</si>
  <si>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</si>
  <si>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</si>
  <si>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</si>
  <si>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</si>
  <si>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</si>
  <si>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</si>
  <si>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</si>
  <si>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</si>
  <si>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</si>
  <si>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</si>
  <si>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</si>
  <si>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</si>
  <si>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</si>
  <si>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</si>
  <si>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</si>
  <si>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</si>
  <si>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</si>
  <si>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</si>
  <si>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</si>
  <si>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</si>
  <si>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</si>
  <si>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</si>
  <si>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</si>
  <si>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</si>
  <si>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</si>
  <si>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</si>
  <si>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</si>
  <si>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</si>
  <si>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</si>
  <si>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</si>
  <si>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</si>
  <si>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</si>
  <si>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</si>
  <si>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</si>
  <si>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</si>
  <si>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</si>
  <si>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</si>
  <si>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</si>
  <si>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</si>
  <si>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</si>
  <si>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</si>
  <si>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</si>
  <si>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</si>
  <si>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</si>
  <si>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</si>
  <si>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</si>
  <si>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</si>
  <si>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</si>
  <si>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</si>
  <si>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</si>
  <si>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</si>
  <si>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</si>
  <si>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</si>
  <si>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</si>
  <si>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</si>
  <si>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</si>
  <si>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</si>
  <si>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</si>
  <si>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</si>
  <si>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</si>
  <si>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</si>
  <si>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</si>
  <si>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</si>
  <si>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</si>
  <si>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</si>
  <si>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</si>
  <si>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</si>
  <si>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</si>
  <si>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</si>
  <si>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</si>
  <si>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</si>
  <si>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</si>
  <si>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</si>
  <si>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</si>
  <si>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</si>
  <si>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</si>
  <si>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</si>
  <si>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</si>
  <si>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</si>
  <si>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</si>
  <si>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</si>
  <si>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</si>
  <si>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</si>
  <si>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</si>
  <si>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</si>
  <si>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</si>
  <si>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</si>
  <si>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</si>
  <si>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</si>
  <si>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</si>
  <si>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</si>
  <si>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</si>
  <si>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</si>
  <si>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</si>
  <si>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</si>
  <si>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</si>
  <si>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</si>
  <si>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</si>
  <si>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</si>
  <si>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</si>
  <si>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</si>
  <si>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</si>
  <si>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</si>
  <si>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</si>
  <si>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</si>
  <si>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</si>
  <si>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</si>
  <si>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</si>
  <si>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</si>
  <si>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</si>
  <si>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</si>
  <si>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</si>
  <si>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</si>
  <si>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</si>
  <si>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</si>
  <si>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</si>
  <si>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</si>
  <si>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</si>
  <si>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</si>
  <si>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</si>
  <si>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</si>
  <si>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</si>
  <si>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</si>
  <si>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</si>
  <si>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</si>
  <si>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</si>
  <si>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</si>
  <si>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</si>
  <si>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</si>
  <si>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</si>
  <si>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</si>
  <si>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</si>
  <si>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</si>
  <si>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</si>
  <si>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</si>
  <si>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</si>
  <si>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</si>
  <si>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</si>
  <si>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</si>
  <si>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</si>
  <si>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</si>
  <si>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</si>
  <si>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</si>
  <si>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</si>
  <si>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</si>
  <si>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</si>
  <si>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</si>
  <si>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</si>
  <si>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</si>
  <si>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</si>
  <si>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</si>
  <si>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</si>
  <si>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</si>
  <si>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</si>
  <si>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</si>
  <si>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</si>
  <si>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</si>
  <si>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</si>
  <si>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</si>
  <si>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</si>
  <si>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</si>
  <si>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</si>
  <si>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</si>
  <si>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</si>
  <si>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</si>
  <si>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</si>
  <si>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</si>
  <si>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</si>
  <si>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</si>
  <si>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</si>
  <si>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</si>
  <si>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</si>
  <si>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</si>
  <si>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</si>
  <si>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</si>
  <si>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</si>
  <si>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</si>
  <si>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</si>
  <si>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</si>
  <si>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</si>
  <si>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</si>
  <si>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</si>
  <si>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</si>
  <si>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</si>
  <si>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</si>
  <si>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</si>
  <si>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</si>
  <si>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</si>
  <si>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</si>
  <si>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</si>
  <si>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</si>
  <si>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</si>
  <si>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</si>
  <si>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</si>
  <si>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</si>
  <si>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</si>
  <si>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</si>
  <si>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</si>
  <si>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</si>
  <si>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</si>
  <si>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</si>
  <si>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</si>
  <si>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</si>
  <si>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</si>
  <si>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</si>
  <si>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</si>
  <si>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</si>
  <si>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</si>
  <si>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</si>
  <si>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</si>
  <si>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</si>
  <si>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</si>
  <si>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</si>
  <si>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</si>
  <si>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</si>
  <si>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</si>
  <si>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</si>
  <si>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</si>
  <si>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</si>
  <si>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</si>
  <si>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</si>
  <si>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</si>
  <si>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</si>
  <si>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</si>
  <si>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</si>
  <si>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</si>
  <si>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</si>
  <si>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</si>
  <si>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</si>
  <si>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</si>
  <si>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</si>
  <si>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</si>
  <si>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</si>
  <si>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</si>
  <si>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</si>
  <si>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</si>
  <si>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</si>
  <si>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</si>
  <si>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</si>
  <si>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</si>
  <si>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</si>
  <si>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</si>
  <si>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</si>
  <si>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</si>
  <si>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</si>
  <si>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</si>
  <si>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</si>
  <si>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</si>
  <si>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</si>
  <si>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</si>
  <si>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</si>
  <si>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</si>
  <si>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</si>
  <si>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</si>
  <si>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</si>
  <si>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</si>
  <si>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</si>
  <si>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</si>
  <si>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</si>
  <si>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</si>
  <si>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</si>
  <si>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</si>
  <si>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</si>
  <si>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</si>
  <si>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</si>
  <si>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</si>
  <si>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</si>
  <si>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</si>
  <si>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</si>
  <si>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</si>
  <si>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</si>
  <si>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</si>
  <si>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</si>
  <si>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</si>
  <si>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</si>
  <si>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</si>
  <si>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</si>
  <si>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</si>
  <si>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</si>
  <si>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</si>
  <si>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</si>
  <si>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</si>
  <si>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</si>
  <si>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</si>
  <si>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</si>
  <si>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</si>
  <si>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</si>
  <si>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</si>
  <si>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</si>
  <si>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</si>
  <si>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</si>
  <si>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</si>
  <si>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</si>
  <si>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</si>
  <si>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</si>
  <si>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</si>
  <si>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</si>
  <si>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</si>
  <si>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</si>
  <si>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</si>
  <si>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</si>
  <si>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</si>
  <si>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</si>
  <si>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</si>
  <si>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</si>
  <si>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</si>
  <si>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</si>
  <si>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</si>
  <si>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</si>
  <si>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</si>
  <si>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</si>
  <si>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</si>
  <si>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</si>
  <si>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</si>
  <si>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</si>
  <si>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</si>
  <si>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</si>
  <si>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</si>
  <si>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</si>
  <si>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</si>
  <si>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</si>
  <si>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</si>
  <si>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</si>
  <si>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</si>
  <si>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</si>
  <si>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</si>
  <si>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</si>
  <si>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</si>
  <si>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</si>
  <si>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</si>
  <si>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</si>
  <si>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</si>
  <si>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</si>
  <si>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</si>
  <si>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</si>
  <si>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</si>
  <si>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</si>
  <si>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</si>
  <si>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</si>
  <si>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</si>
  <si>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</si>
  <si>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</si>
  <si>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</si>
  <si>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</si>
  <si>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</si>
  <si>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</si>
  <si>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</si>
  <si>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</si>
  <si>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</si>
  <si>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</si>
  <si>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</si>
  <si>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</si>
  <si>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</si>
  <si>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</si>
  <si>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</si>
  <si>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</si>
  <si>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</si>
  <si>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</si>
  <si>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</si>
  <si>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</si>
  <si>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</si>
  <si>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</si>
  <si>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</si>
  <si>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</si>
  <si>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</si>
  <si>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</si>
  <si>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</si>
  <si>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</si>
  <si>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</si>
  <si>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</si>
  <si>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</si>
  <si>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</si>
  <si>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</si>
  <si>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</si>
  <si>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</si>
  <si>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</si>
  <si>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</si>
  <si>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</si>
  <si>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</si>
  <si>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</si>
  <si>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</si>
  <si>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</si>
  <si>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</si>
  <si>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</si>
  <si>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</si>
  <si>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</si>
  <si>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</si>
  <si>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</si>
  <si>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</si>
  <si>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</si>
  <si>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</si>
  <si>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</si>
  <si>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</si>
  <si>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</si>
  <si>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</si>
  <si>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</si>
  <si>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</si>
  <si>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</si>
  <si>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</si>
  <si>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</si>
  <si>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</si>
  <si>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</si>
  <si>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</si>
  <si>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</si>
  <si>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</si>
  <si>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</si>
  <si>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</si>
  <si>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</si>
  <si>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</si>
  <si>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</si>
  <si>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</si>
  <si>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</si>
  <si>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</si>
  <si>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</si>
  <si>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</si>
  <si>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</si>
  <si>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</si>
  <si>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</si>
  <si>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</si>
  <si>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</si>
  <si>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</si>
  <si>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</si>
  <si>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</si>
  <si>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</si>
  <si>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</si>
  <si>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</si>
  <si>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</si>
  <si>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</si>
  <si>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</si>
  <si>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</si>
  <si>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</si>
  <si>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</si>
  <si>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</si>
  <si>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</si>
  <si>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</si>
  <si>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</si>
  <si>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</si>
  <si>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</si>
  <si>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</si>
  <si>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</si>
  <si>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</si>
  <si>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</si>
  <si>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</si>
  <si>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</si>
  <si>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</si>
  <si>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</si>
  <si>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</si>
  <si>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</si>
  <si>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</si>
  <si>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</si>
  <si>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</si>
  <si>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</si>
  <si>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</si>
  <si>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</si>
  <si>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</si>
  <si>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</si>
  <si>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</si>
  <si>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</si>
  <si>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</si>
  <si>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</si>
  <si>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</si>
  <si>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</si>
  <si>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</si>
  <si>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</si>
  <si>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</si>
  <si>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</si>
  <si>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</si>
  <si>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</si>
  <si>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</si>
  <si>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</si>
  <si>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</si>
  <si>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</si>
  <si>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</si>
  <si>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</si>
  <si>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</si>
  <si>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</si>
  <si>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</si>
  <si>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</si>
  <si>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</si>
  <si>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</si>
  <si>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</si>
  <si>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</si>
  <si>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</si>
  <si>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</si>
  <si>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</si>
  <si>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</si>
  <si>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</si>
  <si>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</si>
  <si>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</si>
  <si>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</si>
  <si>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</si>
  <si>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</si>
  <si>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</si>
  <si>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</si>
  <si>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</si>
  <si>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</si>
  <si>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</si>
  <si>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</si>
  <si>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</si>
  <si>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</si>
  <si>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</si>
  <si>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</si>
  <si>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</si>
  <si>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</si>
  <si>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</si>
  <si>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</si>
  <si>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</si>
  <si>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</si>
  <si>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</si>
  <si>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</si>
  <si>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</si>
  <si>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</si>
  <si>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</si>
  <si>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</si>
  <si>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</si>
  <si>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</si>
  <si>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</si>
  <si>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</si>
  <si>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</si>
  <si>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</si>
  <si>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</si>
  <si>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</si>
  <si>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</si>
  <si>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</si>
  <si>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</si>
  <si>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</si>
  <si>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</si>
  <si>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</si>
  <si>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</si>
  <si>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</si>
  <si>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</si>
  <si>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</si>
  <si>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</si>
  <si>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</si>
  <si>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</si>
  <si>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</si>
  <si>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</si>
  <si>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</si>
  <si>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</si>
  <si>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</si>
  <si>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</si>
  <si>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</si>
  <si>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</si>
  <si>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</si>
  <si>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</si>
  <si>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</si>
  <si>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</si>
  <si>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</si>
  <si>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</si>
  <si>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</si>
  <si>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</si>
  <si>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</si>
  <si>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</si>
  <si>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</si>
  <si>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</si>
  <si>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</si>
  <si>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</si>
  <si>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</si>
  <si>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</si>
  <si>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</si>
  <si>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</si>
  <si>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</si>
  <si>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</si>
  <si>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</si>
  <si>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</si>
  <si>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</si>
  <si>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</si>
  <si>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</si>
  <si>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</si>
  <si>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</si>
  <si>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</si>
  <si>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</si>
  <si>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</si>
  <si>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</si>
  <si>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</si>
  <si>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</si>
  <si>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</si>
  <si>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</si>
  <si>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</si>
  <si>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</si>
  <si>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</si>
  <si>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</si>
  <si>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</si>
  <si>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</si>
  <si>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</si>
  <si>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</si>
  <si>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</si>
  <si>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</si>
  <si>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</si>
  <si>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</si>
  <si>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</si>
  <si>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</si>
  <si>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</si>
  <si>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</si>
  <si>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</si>
  <si>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</si>
  <si>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</si>
  <si>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</si>
  <si>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</si>
  <si>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</si>
  <si>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</si>
  <si>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</si>
  <si>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</si>
  <si>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</si>
  <si>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</si>
  <si>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</si>
  <si>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</si>
  <si>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</si>
  <si>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</si>
  <si>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</si>
  <si>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</si>
  <si>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</si>
  <si>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</si>
  <si>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</si>
  <si>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</si>
  <si>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</si>
  <si>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</si>
  <si>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</si>
  <si>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</si>
  <si>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</si>
  <si>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</si>
  <si>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</si>
  <si>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</si>
  <si>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</si>
  <si>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</si>
  <si>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</si>
  <si>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</si>
  <si>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</si>
  <si>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</si>
  <si>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</si>
  <si>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</si>
  <si>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</si>
  <si>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</si>
  <si>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</si>
  <si>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</si>
  <si>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</si>
  <si>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</si>
  <si>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</si>
  <si>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</si>
  <si>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</si>
  <si>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</si>
  <si>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</si>
  <si>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</si>
  <si>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</si>
  <si>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</si>
  <si>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</si>
  <si>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</si>
  <si>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</si>
  <si>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</si>
  <si>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</si>
  <si>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</si>
  <si>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</si>
  <si>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</si>
  <si>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</si>
  <si>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</si>
  <si>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</si>
  <si>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</si>
  <si>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</si>
  <si>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</si>
  <si>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</si>
  <si>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</si>
  <si>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</si>
  <si>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</si>
  <si>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</si>
  <si>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</si>
  <si>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</si>
  <si>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</si>
  <si>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</si>
  <si>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</si>
  <si>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</si>
  <si>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</si>
  <si>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</si>
  <si>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</si>
  <si>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</si>
  <si>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</si>
  <si>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</si>
  <si>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</si>
  <si>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</si>
  <si>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</si>
  <si>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</si>
  <si>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</si>
  <si>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</si>
  <si>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</si>
  <si>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</si>
  <si>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</si>
  <si>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</si>
  <si>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</si>
  <si>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</si>
  <si>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</si>
  <si>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</si>
  <si>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</si>
  <si>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</si>
  <si>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</si>
  <si>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</si>
  <si>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</si>
  <si>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</si>
  <si>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</si>
  <si>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</si>
  <si>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</si>
  <si>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</si>
  <si>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</si>
  <si>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</si>
  <si>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</si>
  <si>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</si>
  <si>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</si>
  <si>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</si>
  <si>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</si>
  <si>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</si>
  <si>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</si>
  <si>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</si>
  <si>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</si>
  <si>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</si>
  <si>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</si>
  <si>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</si>
  <si>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</si>
  <si>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</si>
  <si>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</si>
  <si>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</si>
  <si>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</si>
  <si>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</si>
  <si>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</si>
  <si>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</si>
  <si>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</si>
  <si>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</si>
  <si>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</si>
  <si>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</si>
  <si>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</si>
  <si>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</si>
  <si>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</si>
  <si>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</si>
  <si>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</si>
  <si>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</si>
  <si>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</si>
  <si>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</si>
  <si>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</si>
  <si>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</si>
  <si>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</si>
  <si>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</si>
  <si>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</si>
  <si>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</si>
  <si>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</si>
  <si>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</si>
  <si>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</si>
  <si>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</si>
  <si>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</si>
  <si>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</si>
  <si>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</si>
  <si>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</si>
  <si>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</si>
  <si>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</si>
  <si>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</si>
  <si>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</si>
  <si>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</si>
  <si>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</si>
  <si>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</si>
  <si>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</si>
  <si>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</si>
  <si>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</si>
  <si>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</si>
  <si>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</si>
  <si>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</si>
  <si>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</si>
  <si>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</si>
  <si>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</si>
  <si>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</si>
  <si>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</si>
  <si>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</si>
  <si>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</si>
  <si>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</si>
  <si>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</si>
  <si>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</si>
  <si>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</si>
  <si>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</si>
  <si>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</si>
  <si>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</si>
  <si>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</si>
  <si>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</si>
  <si>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</si>
  <si>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</si>
  <si>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</si>
  <si>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</si>
  <si>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</si>
  <si>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</si>
  <si>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</si>
  <si>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</si>
  <si>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</si>
  <si>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</si>
  <si>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</si>
  <si>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</si>
  <si>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</si>
  <si>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</si>
  <si>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</si>
  <si>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</si>
  <si>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</si>
  <si>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</si>
  <si>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</si>
  <si>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</si>
  <si>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</si>
  <si>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</si>
  <si>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</si>
  <si>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</si>
  <si>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</si>
  <si>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</si>
  <si>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</si>
  <si>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</si>
  <si>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</si>
  <si>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</si>
  <si>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</si>
  <si>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</si>
  <si>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</si>
  <si>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</si>
  <si>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</si>
  <si>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</si>
  <si>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</si>
  <si>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</si>
  <si>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</si>
  <si>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</si>
  <si>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</si>
  <si>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</si>
  <si>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</si>
  <si>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</si>
  <si>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</si>
  <si>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</si>
  <si>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</si>
  <si>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</si>
  <si>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</si>
  <si>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</si>
  <si>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</si>
  <si>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</si>
  <si>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</si>
  <si>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</si>
  <si>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</si>
  <si>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</si>
  <si>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</si>
  <si>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</si>
  <si>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</si>
  <si>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</si>
  <si>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</si>
  <si>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</si>
  <si>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</si>
  <si>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</si>
  <si>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</si>
  <si>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</si>
  <si>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</si>
  <si>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</si>
  <si>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</si>
  <si>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</si>
  <si>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</si>
  <si>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</si>
  <si>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</si>
  <si>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</si>
  <si>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</si>
  <si>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</si>
  <si>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</si>
  <si>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</si>
  <si>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</si>
  <si>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</si>
  <si>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</si>
  <si>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</si>
  <si>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</si>
  <si>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</si>
  <si>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</si>
  <si>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</si>
  <si>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</si>
  <si>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</si>
  <si>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</si>
  <si>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</si>
  <si>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</si>
  <si>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</si>
  <si>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</si>
  <si>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</si>
  <si>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</si>
  <si>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</si>
  <si>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</si>
  <si>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</si>
  <si>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</si>
  <si>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</si>
  <si>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</si>
  <si>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</si>
  <si>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</si>
  <si>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</si>
  <si>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</si>
  <si>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</si>
  <si>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</si>
  <si>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</si>
  <si>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</si>
  <si>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</si>
  <si>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</si>
  <si>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</si>
  <si>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</si>
  <si>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</si>
  <si>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</si>
  <si>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</si>
  <si>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</si>
  <si>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</si>
  <si>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</si>
  <si>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</si>
  <si>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</si>
  <si>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</si>
  <si>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</si>
  <si>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</si>
  <si>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</si>
  <si>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</si>
  <si>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</si>
  <si>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</si>
  <si>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</si>
  <si>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</si>
  <si>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</si>
  <si>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</si>
  <si>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</si>
  <si>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</si>
  <si>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</si>
  <si>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</si>
  <si>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</si>
  <si>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</si>
  <si>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</si>
  <si>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</si>
  <si>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</si>
  <si>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</si>
  <si>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</si>
  <si>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</si>
  <si>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</si>
  <si>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</si>
  <si>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</si>
  <si>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</si>
  <si>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</si>
  <si>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</si>
  <si>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</si>
  <si>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</si>
  <si>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</si>
  <si>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</si>
  <si>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</si>
  <si>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</si>
  <si>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</si>
  <si>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</si>
  <si>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</si>
  <si>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</si>
  <si>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</si>
  <si>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</si>
  <si>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</si>
  <si>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</si>
  <si>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</si>
  <si>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</si>
  <si>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</si>
  <si>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</si>
  <si>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</si>
  <si>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</si>
  <si>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</si>
  <si>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</si>
  <si>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</si>
  <si>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</si>
  <si>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</si>
  <si>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</si>
  <si>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</si>
  <si>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</si>
  <si>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</si>
  <si>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</si>
  <si>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</si>
  <si>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</si>
  <si>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</si>
  <si>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</si>
  <si>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</si>
  <si>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</si>
  <si>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</si>
  <si>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</si>
  <si>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</si>
  <si>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</si>
  <si>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</si>
  <si>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</si>
  <si>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</si>
  <si>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</si>
  <si>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</si>
  <si>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</si>
  <si>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</si>
  <si>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</si>
  <si>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</si>
  <si>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</si>
  <si>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</si>
  <si>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</si>
  <si>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</si>
  <si>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</si>
  <si>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</si>
  <si>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</si>
  <si>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</si>
  <si>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</si>
  <si>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</si>
  <si>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</si>
  <si>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</si>
  <si>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</si>
  <si>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</si>
  <si>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</si>
  <si>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</si>
  <si>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</si>
  <si>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</si>
  <si>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</si>
  <si>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</si>
  <si>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</si>
  <si>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</si>
  <si>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</si>
  <si>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</si>
  <si>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</si>
  <si>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</si>
  <si>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</si>
  <si>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</si>
  <si>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</si>
  <si>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</si>
  <si>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</si>
  <si>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</si>
  <si>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</si>
  <si>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</si>
  <si>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</si>
  <si>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</si>
  <si>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</si>
  <si>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</si>
  <si>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</si>
  <si>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</si>
  <si>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</si>
  <si>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</si>
  <si>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</si>
  <si>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</si>
  <si>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</si>
  <si>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</si>
  <si>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</si>
  <si>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</si>
  <si>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</si>
  <si>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</si>
  <si>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</si>
  <si>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</si>
  <si>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</si>
  <si>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</si>
  <si>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</si>
  <si>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</si>
  <si>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</si>
  <si>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</si>
  <si>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</si>
  <si>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</si>
  <si>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</si>
  <si>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</si>
  <si>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</si>
  <si>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</si>
  <si>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</si>
  <si>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</si>
  <si>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</si>
  <si>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</si>
  <si>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</si>
  <si>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</si>
  <si>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</si>
  <si>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</si>
  <si>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</si>
  <si>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</si>
  <si>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</si>
  <si>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</si>
  <si>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</si>
  <si>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</si>
  <si>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</si>
  <si>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</si>
  <si>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</si>
  <si>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</si>
  <si>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</si>
  <si>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</si>
  <si>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</si>
  <si>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</si>
  <si>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</si>
  <si>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</si>
  <si>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</si>
  <si>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</si>
  <si>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</si>
  <si>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</si>
  <si>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</si>
  <si>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</si>
  <si>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</si>
  <si>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</si>
  <si>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</si>
  <si>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</si>
  <si>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</si>
  <si>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</si>
  <si>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</si>
  <si>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</si>
  <si>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</si>
  <si>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</si>
  <si>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</si>
  <si>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</si>
  <si>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</si>
  <si>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</si>
  <si>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</si>
  <si>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</si>
  <si>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</si>
  <si>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</si>
  <si>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</si>
  <si>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</si>
  <si>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</si>
  <si>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</si>
  <si>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</si>
  <si>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</si>
  <si>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</si>
  <si>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</si>
  <si>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</si>
  <si>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</si>
  <si>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</si>
  <si>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</si>
  <si>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</si>
  <si>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</si>
  <si>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</si>
  <si>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</si>
  <si>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</si>
  <si>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</si>
  <si>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</si>
  <si>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</si>
  <si>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</si>
  <si>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</si>
  <si>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</si>
  <si>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</si>
  <si>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</si>
  <si>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</si>
  <si>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</si>
  <si>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</si>
  <si>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</si>
  <si>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</si>
  <si>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</si>
  <si>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</si>
  <si>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</si>
  <si>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</si>
  <si>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</si>
  <si>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</si>
  <si>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</si>
  <si>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</si>
  <si>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</si>
  <si>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</si>
  <si>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</si>
  <si>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</si>
  <si>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</si>
  <si>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</si>
  <si>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</si>
  <si>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</si>
  <si>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</si>
  <si>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</si>
  <si>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</si>
  <si>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</si>
  <si>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</si>
  <si>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</si>
  <si>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</si>
  <si>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</si>
  <si>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</si>
  <si>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</si>
  <si>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</si>
  <si>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</si>
  <si>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</si>
  <si>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</si>
  <si>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</si>
  <si>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</si>
  <si>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</si>
  <si>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</si>
  <si>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</si>
  <si>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</si>
  <si>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</si>
  <si>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</si>
  <si>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</si>
  <si>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</si>
  <si>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</si>
  <si>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</si>
  <si>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</si>
  <si>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</si>
  <si>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</si>
  <si>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</si>
  <si>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</si>
  <si>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</si>
  <si>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</si>
  <si>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</si>
  <si>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</si>
  <si>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</si>
  <si>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</si>
  <si>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</si>
  <si>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</si>
  <si>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</si>
  <si>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</si>
  <si>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</si>
  <si>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</si>
  <si>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</si>
  <si>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</si>
  <si>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</si>
  <si>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</si>
  <si>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</si>
  <si>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</si>
  <si>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</si>
  <si>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</si>
  <si>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</si>
  <si>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</si>
  <si>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</si>
  <si>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</si>
  <si>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</si>
  <si>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</si>
  <si>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</si>
  <si>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</si>
  <si>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</si>
  <si>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</si>
  <si>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</si>
  <si>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</si>
  <si>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</si>
  <si>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</si>
  <si>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</si>
  <si>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</si>
  <si>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</si>
  <si>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</si>
  <si>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</si>
  <si>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</si>
  <si>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</si>
  <si>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</si>
  <si>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</si>
  <si>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</si>
  <si>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</si>
  <si>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</si>
  <si>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</si>
  <si>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</si>
  <si>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</si>
  <si>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</si>
  <si>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</si>
  <si>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</si>
  <si>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</si>
  <si>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</si>
  <si>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</si>
  <si>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</si>
  <si>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</si>
  <si>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</si>
  <si>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</si>
  <si>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</si>
  <si>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</si>
  <si>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</si>
  <si>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</si>
  <si>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</si>
  <si>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</si>
  <si>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</si>
  <si>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</si>
  <si>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</si>
  <si>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</si>
  <si>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</si>
  <si>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</si>
  <si>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</si>
  <si>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</si>
  <si>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</si>
  <si>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</si>
  <si>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</si>
  <si>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</si>
  <si>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</si>
  <si>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</si>
  <si>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</si>
  <si>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</si>
  <si>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</si>
  <si>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</si>
  <si>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</si>
  <si>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</si>
  <si>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</si>
  <si>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</si>
  <si>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</si>
  <si>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</si>
  <si>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</si>
  <si>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</si>
  <si>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</si>
  <si>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</si>
  <si>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</si>
  <si>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</si>
  <si>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</si>
  <si>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</si>
  <si>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</si>
  <si>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</si>
  <si>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</si>
  <si>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</si>
  <si>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</si>
  <si>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</si>
  <si>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</si>
  <si>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</si>
  <si>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</si>
  <si>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</si>
  <si>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</si>
  <si>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</si>
  <si>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</si>
  <si>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</si>
  <si>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</si>
  <si>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</si>
  <si>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</si>
  <si>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</si>
  <si>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</si>
  <si>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</si>
  <si>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</si>
  <si>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</si>
  <si>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</si>
  <si>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</si>
  <si>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</si>
  <si>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</si>
  <si>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</si>
  <si>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</si>
  <si>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</si>
  <si>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</si>
  <si>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</si>
  <si>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</si>
  <si>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</si>
  <si>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</si>
  <si>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</si>
  <si>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</si>
  <si>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</si>
  <si>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</si>
  <si>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</si>
  <si>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</si>
  <si>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</si>
  <si>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</si>
  <si>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</si>
  <si>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</si>
  <si>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</si>
  <si>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</si>
  <si>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</si>
  <si>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</si>
  <si>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</si>
  <si>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</si>
  <si>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</si>
  <si>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</si>
  <si>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</si>
  <si>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</si>
  <si>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</si>
  <si>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</si>
  <si>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</si>
  <si>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</si>
  <si>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</si>
  <si>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</si>
  <si>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</si>
  <si>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</si>
  <si>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</si>
  <si>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</si>
  <si>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</si>
  <si>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</si>
  <si>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</si>
  <si>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</si>
  <si>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</si>
  <si>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</si>
  <si>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</si>
  <si>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</si>
  <si>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</si>
  <si>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</si>
  <si>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</si>
  <si>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</si>
  <si>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</si>
  <si>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</si>
  <si>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</si>
  <si>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</si>
  <si>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</si>
  <si>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</si>
  <si>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</si>
  <si>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</si>
  <si>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</si>
  <si>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</si>
  <si>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</si>
  <si>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</si>
  <si>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</si>
  <si>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</si>
  <si>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</si>
  <si>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</si>
  <si>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</si>
  <si>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</si>
  <si>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</si>
  <si>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</si>
  <si>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</si>
  <si>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</si>
  <si>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</si>
  <si>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</si>
  <si>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</si>
  <si>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</si>
  <si>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</si>
  <si>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</si>
  <si>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</si>
  <si>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</si>
  <si>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</si>
  <si>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</si>
  <si>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</si>
  <si>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</si>
  <si>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</si>
  <si>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</si>
  <si>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</si>
  <si>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</si>
  <si>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</si>
  <si>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</si>
  <si>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</si>
  <si>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</si>
  <si>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</si>
  <si>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</si>
  <si>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</si>
  <si>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</si>
  <si>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</si>
  <si>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</si>
  <si>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</si>
  <si>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</si>
  <si>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</si>
  <si>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</si>
  <si>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</si>
  <si>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</si>
  <si>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</si>
  <si>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</si>
  <si>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</si>
  <si>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</si>
  <si>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</si>
  <si>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</si>
  <si>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</si>
  <si>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</si>
  <si>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</si>
  <si>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</si>
  <si>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</si>
  <si>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</si>
  <si>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</si>
  <si>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</si>
  <si>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</si>
  <si>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</si>
  <si>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</si>
  <si>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</si>
  <si>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</si>
  <si>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</si>
  <si>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</si>
  <si>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</si>
  <si>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</si>
  <si>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</si>
  <si>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</si>
  <si>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</si>
  <si>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</si>
  <si>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</si>
  <si>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</si>
  <si>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</si>
  <si>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</si>
  <si>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</si>
  <si>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</si>
  <si>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</si>
  <si>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</si>
  <si>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</si>
  <si>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</si>
  <si>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</si>
  <si>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</si>
  <si>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</si>
  <si>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</si>
  <si>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</si>
  <si>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</si>
  <si>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</si>
  <si>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</si>
  <si>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</si>
  <si>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</si>
  <si>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</si>
  <si>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</si>
  <si>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</si>
  <si>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</si>
  <si>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</si>
  <si>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</si>
  <si>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</si>
  <si>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</si>
  <si>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</si>
  <si>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</si>
  <si>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</si>
  <si>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</si>
  <si>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</si>
  <si>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</si>
  <si>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</si>
  <si>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</si>
  <si>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</si>
  <si>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</si>
  <si>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</si>
  <si>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</si>
  <si>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</si>
  <si>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</si>
  <si>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</si>
  <si>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</si>
  <si>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</si>
  <si>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</si>
  <si>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</si>
  <si>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</si>
  <si>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</si>
  <si>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</si>
  <si>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</si>
  <si>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</si>
  <si>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</si>
  <si>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</si>
  <si>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</si>
  <si>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</si>
  <si>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</si>
  <si>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</si>
  <si>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</si>
  <si>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</si>
  <si>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</si>
  <si>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</si>
  <si>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</si>
  <si>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</si>
  <si>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</si>
  <si>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</si>
  <si>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</si>
  <si>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</si>
  <si>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</si>
  <si>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</si>
  <si>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</si>
  <si>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</si>
  <si>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</si>
  <si>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</si>
  <si>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</si>
  <si>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</si>
  <si>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</si>
  <si>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</si>
  <si>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</si>
  <si>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</si>
  <si>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</si>
  <si>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</si>
  <si>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</si>
  <si>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</si>
  <si>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</si>
  <si>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</si>
  <si>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</si>
  <si>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</si>
  <si>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</si>
  <si>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</si>
  <si>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</si>
  <si>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</si>
  <si>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</si>
  <si>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</si>
  <si>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</si>
  <si>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</si>
  <si>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</si>
  <si>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</si>
  <si>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</si>
  <si>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</si>
  <si>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</si>
  <si>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</si>
  <si>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</si>
  <si>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</si>
  <si>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</si>
  <si>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</si>
  <si>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</si>
  <si>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</si>
  <si>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</si>
  <si>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</si>
  <si>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</si>
  <si>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</si>
  <si>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</si>
  <si>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</si>
  <si>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</si>
  <si>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</si>
  <si>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</si>
  <si>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</si>
  <si>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</si>
  <si>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</si>
  <si>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</si>
  <si>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</si>
  <si>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</si>
  <si>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</si>
  <si>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</si>
  <si>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</si>
  <si>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</si>
  <si>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</si>
  <si>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</si>
  <si>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</si>
  <si>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</si>
  <si>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</si>
  <si>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</si>
  <si>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</si>
  <si>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</si>
  <si>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</si>
  <si>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</si>
  <si>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</si>
  <si>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</si>
  <si>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</si>
  <si>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</si>
  <si>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</si>
  <si>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</si>
  <si>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</si>
  <si>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</si>
  <si>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</si>
  <si>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</si>
  <si>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</si>
  <si>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</si>
  <si>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</si>
  <si>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</si>
  <si>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</si>
  <si>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</si>
  <si>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</si>
  <si>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</si>
  <si>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</si>
  <si>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</si>
  <si>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</si>
  <si>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</si>
  <si>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</si>
  <si>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</si>
  <si>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</si>
  <si>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</si>
  <si>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</si>
  <si>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</si>
  <si>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</si>
  <si>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</si>
  <si>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</si>
  <si>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</si>
  <si>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</si>
  <si>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</si>
  <si>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</si>
  <si>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</si>
  <si>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</si>
  <si>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</si>
  <si>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</si>
  <si>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</si>
  <si>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</si>
  <si>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</si>
  <si>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</si>
  <si>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</si>
  <si>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</si>
  <si>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</si>
  <si>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</si>
  <si>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</si>
  <si>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</si>
  <si>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</si>
  <si>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</si>
  <si>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</si>
  <si>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</si>
  <si>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</si>
  <si>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</si>
  <si>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</si>
  <si>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</si>
  <si>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</si>
  <si>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</si>
  <si>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</si>
  <si>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</si>
  <si>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</si>
  <si>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</si>
  <si>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</si>
  <si>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</si>
  <si>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</si>
  <si>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</si>
  <si>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</si>
  <si>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</si>
  <si>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</si>
  <si>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</si>
  <si>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</si>
  <si>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</si>
  <si>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</si>
  <si>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</si>
  <si>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</si>
  <si>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</si>
  <si>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</si>
  <si>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</si>
  <si>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</si>
  <si>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</si>
  <si>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</si>
  <si>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</si>
  <si>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</si>
  <si>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</si>
  <si>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</si>
  <si>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</si>
  <si>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</si>
  <si>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</si>
  <si>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</si>
  <si>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</si>
  <si>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</si>
  <si>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</si>
  <si>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</si>
  <si>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</si>
  <si>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</si>
  <si>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</si>
  <si>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</si>
  <si>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</si>
  <si>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</si>
  <si>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</si>
  <si>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</si>
  <si>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</si>
  <si>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</si>
  <si>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</si>
  <si>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</si>
  <si>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</si>
  <si>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</si>
  <si>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</si>
  <si>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</si>
  <si>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</si>
  <si>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</si>
  <si>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</si>
  <si>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</si>
  <si>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</si>
  <si>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</si>
  <si>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</si>
  <si>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</si>
  <si>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</si>
  <si>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</si>
  <si>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</si>
  <si>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</si>
  <si>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</si>
  <si>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</si>
  <si>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</si>
  <si>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</si>
  <si>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</si>
  <si>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</si>
  <si>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</si>
  <si>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</si>
  <si>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</si>
  <si>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</si>
  <si>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</si>
  <si>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</si>
  <si>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</si>
  <si>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</si>
  <si>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</si>
  <si>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</si>
  <si>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</si>
  <si>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</si>
  <si>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</si>
  <si>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</si>
  <si>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</si>
  <si>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</si>
  <si>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</si>
  <si>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</si>
  <si>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</si>
  <si>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</si>
  <si>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</si>
  <si>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</si>
  <si>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</si>
  <si>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</si>
  <si>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</si>
  <si>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</si>
  <si>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</si>
  <si>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</si>
  <si>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</si>
  <si>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</si>
  <si>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</si>
  <si>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</si>
  <si>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</si>
  <si>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</si>
  <si>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</si>
  <si>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</si>
  <si>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</si>
  <si>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</si>
  <si>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</si>
  <si>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</si>
  <si>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</si>
  <si>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</si>
  <si>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</si>
  <si>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</si>
  <si>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</si>
  <si>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</si>
  <si>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</si>
  <si>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</si>
  <si>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</si>
  <si>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</si>
  <si>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</si>
  <si>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</si>
  <si>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</si>
  <si>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</si>
  <si>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</si>
  <si>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</si>
  <si>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</si>
  <si>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</si>
  <si>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</si>
  <si>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</si>
  <si>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</si>
  <si>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</si>
  <si>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</si>
  <si>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</si>
  <si>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</si>
  <si>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</si>
  <si>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</si>
  <si>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</si>
  <si>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</si>
  <si>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</si>
  <si>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</si>
  <si>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</si>
  <si>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</si>
  <si>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</si>
  <si>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</si>
  <si>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</si>
  <si>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</si>
  <si>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</si>
  <si>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</si>
  <si>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</si>
  <si>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</si>
  <si>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</si>
  <si>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</si>
  <si>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</si>
  <si>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</si>
  <si>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</si>
  <si>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</si>
  <si>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</si>
  <si>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</si>
  <si>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</si>
  <si>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</si>
  <si>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</si>
  <si>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</si>
  <si>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</si>
  <si>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</si>
  <si>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</si>
  <si>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</si>
  <si>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</si>
  <si>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</si>
  <si>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</si>
  <si>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</si>
  <si>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</si>
  <si>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</si>
  <si>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</si>
  <si>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</si>
  <si>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</si>
  <si>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</si>
  <si>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</si>
  <si>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</si>
  <si>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</si>
  <si>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</si>
  <si>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</si>
  <si>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</si>
  <si>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</si>
  <si>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</si>
  <si>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</si>
  <si>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</si>
  <si>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</si>
  <si>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</si>
  <si>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</si>
  <si>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</si>
  <si>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</si>
  <si>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</si>
  <si>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</si>
  <si>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</si>
  <si>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</si>
  <si>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</si>
  <si>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</si>
  <si>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</si>
  <si>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</si>
  <si>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</si>
  <si>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</si>
  <si>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</si>
  <si>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</si>
  <si>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</si>
  <si>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</si>
  <si>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</si>
  <si>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</si>
  <si>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</si>
  <si>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</si>
  <si>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</si>
  <si>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</si>
  <si>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</si>
  <si>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</si>
  <si>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</si>
  <si>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</si>
  <si>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</si>
  <si>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</si>
  <si>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</si>
  <si>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</si>
  <si>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</si>
  <si>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</si>
  <si>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</si>
  <si>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</si>
  <si>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</si>
  <si>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</si>
  <si>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</si>
  <si>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</si>
  <si>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</si>
  <si>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</si>
  <si>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</si>
  <si>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</si>
  <si>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</si>
  <si>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</si>
  <si>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</si>
  <si>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</si>
  <si>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</si>
  <si>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</si>
  <si>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</si>
  <si>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</si>
  <si>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</si>
  <si>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</si>
  <si>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</si>
  <si>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</si>
  <si>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</si>
  <si>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</si>
  <si>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</si>
  <si>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</si>
  <si>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</si>
  <si>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</si>
  <si>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</si>
  <si>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</si>
  <si>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</si>
  <si>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</si>
  <si>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</si>
  <si>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</si>
  <si>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</si>
  <si>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</si>
  <si>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</si>
  <si>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</si>
  <si>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</si>
  <si>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</si>
  <si>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</si>
  <si>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</si>
  <si>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</si>
  <si>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</si>
  <si>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</si>
  <si>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</si>
  <si>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</si>
  <si>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</si>
  <si>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</si>
  <si>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</si>
  <si>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</si>
  <si>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</si>
  <si>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</si>
  <si>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</si>
  <si>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</si>
  <si>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</si>
  <si>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</si>
  <si>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</si>
  <si>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</si>
  <si>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</si>
  <si>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</si>
  <si>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</si>
  <si>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</si>
  <si>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</si>
  <si>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</si>
  <si>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</si>
  <si>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</si>
  <si>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</si>
  <si>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</si>
  <si>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</si>
  <si>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</si>
  <si>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</si>
  <si>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</si>
  <si>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</si>
  <si>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</si>
  <si>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</si>
  <si>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</si>
  <si>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</si>
  <si>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</si>
  <si>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</si>
  <si>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</si>
  <si>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</si>
  <si>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</si>
  <si>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</si>
  <si>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</si>
  <si>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</si>
  <si>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</si>
  <si>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</si>
  <si>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</si>
  <si>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</si>
  <si>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</si>
  <si>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</si>
  <si>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</si>
  <si>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</si>
  <si>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</si>
  <si>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</si>
  <si>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</si>
  <si>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</si>
  <si>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</si>
  <si>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</si>
  <si>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</si>
  <si>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</si>
  <si>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</si>
  <si>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</si>
  <si>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</si>
  <si>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</si>
  <si>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</si>
  <si>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</si>
  <si>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</si>
  <si>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</si>
  <si>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</si>
  <si>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</si>
  <si>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</si>
  <si>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</si>
  <si>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</si>
  <si>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</si>
  <si>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</si>
  <si>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</si>
  <si>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</si>
  <si>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</si>
  <si>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</si>
  <si>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</si>
  <si>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</si>
  <si>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</si>
  <si>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</si>
  <si>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</si>
  <si>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</si>
  <si>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</si>
  <si>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</si>
  <si>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</si>
  <si>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</si>
  <si>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</si>
  <si>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</si>
  <si>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</si>
  <si>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</si>
  <si>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</si>
  <si>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</si>
  <si>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</si>
  <si>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</si>
  <si>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</si>
  <si>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</si>
  <si>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</si>
  <si>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</si>
  <si>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</si>
  <si>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</si>
  <si>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</si>
  <si>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</si>
  <si>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</si>
  <si>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</si>
  <si>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</si>
  <si>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</si>
  <si>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</si>
  <si>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</si>
  <si>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</si>
  <si>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</si>
  <si>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</si>
  <si>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</si>
  <si>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</si>
  <si>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</si>
  <si>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</si>
  <si>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</si>
  <si>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</si>
  <si>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</si>
  <si>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</si>
  <si>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</si>
  <si>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</si>
  <si>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</si>
  <si>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</si>
  <si>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</si>
  <si>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</si>
  <si>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</si>
  <si>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</si>
  <si>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</si>
  <si>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</si>
  <si>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</si>
  <si>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</si>
  <si>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</si>
  <si>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</si>
  <si>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</si>
  <si>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</si>
  <si>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</si>
  <si>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</si>
  <si>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</si>
  <si>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</si>
  <si>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</si>
  <si>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</si>
  <si>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</si>
  <si>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</si>
  <si>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</si>
  <si>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</si>
  <si>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</si>
  <si>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</si>
  <si>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</si>
  <si>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</si>
  <si>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</si>
  <si>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</si>
  <si>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</si>
  <si>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</si>
  <si>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</si>
  <si>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</si>
  <si>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</si>
  <si>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</si>
  <si>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</si>
  <si>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</si>
  <si>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</si>
  <si>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</si>
  <si>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</si>
  <si>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</si>
  <si>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</si>
  <si>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</si>
  <si>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</si>
  <si>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</si>
  <si>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</si>
  <si>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</si>
  <si>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</si>
  <si>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</si>
  <si>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</si>
  <si>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</si>
  <si>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</si>
  <si>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</si>
  <si>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</si>
  <si>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</si>
  <si>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</si>
  <si>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</si>
  <si>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</si>
  <si>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</si>
  <si>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</si>
  <si>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</si>
  <si>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</si>
  <si>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</si>
  <si>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</si>
  <si>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</si>
  <si>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</si>
  <si>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</si>
  <si>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</si>
  <si>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</si>
  <si>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</si>
  <si>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</si>
  <si>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</si>
  <si>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</si>
  <si>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</si>
  <si>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</si>
  <si>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</si>
  <si>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</si>
  <si>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</si>
  <si>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</si>
  <si>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</si>
  <si>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</si>
  <si>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</si>
  <si>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</si>
  <si>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</si>
  <si>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</si>
  <si>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</si>
  <si>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</si>
  <si>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</si>
  <si>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</si>
  <si>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</si>
  <si>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</si>
  <si>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</si>
  <si>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</si>
  <si>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</si>
  <si>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</si>
  <si>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</si>
  <si>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</si>
  <si>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</si>
  <si>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</si>
  <si>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</si>
  <si>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</si>
  <si>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</si>
  <si>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</si>
  <si>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</si>
  <si>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</si>
  <si>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</si>
  <si>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</si>
  <si>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</si>
  <si>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</si>
  <si>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</si>
  <si>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</si>
  <si>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</si>
  <si>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</si>
  <si>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</si>
  <si>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</si>
  <si>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</si>
  <si>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</si>
  <si>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</si>
  <si>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</si>
  <si>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</si>
  <si>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</si>
  <si>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</si>
  <si>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</si>
  <si>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</si>
  <si>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</si>
  <si>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</si>
  <si>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</si>
  <si>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</si>
  <si>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</si>
  <si>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</si>
  <si>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</si>
  <si>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</si>
  <si>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</si>
  <si>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</si>
  <si>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</si>
  <si>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</si>
  <si>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</si>
  <si>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</si>
  <si>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</si>
  <si>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</si>
  <si>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</si>
  <si>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</si>
  <si>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</si>
  <si>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</si>
  <si>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</si>
  <si>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</si>
  <si>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</si>
  <si>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</si>
  <si>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</si>
  <si>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</si>
  <si>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</si>
  <si>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</si>
  <si>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</si>
  <si>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</si>
  <si>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</si>
  <si>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</si>
  <si>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</si>
  <si>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</si>
  <si>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</si>
  <si>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</si>
  <si>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</si>
  <si>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</si>
  <si>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</si>
  <si>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</si>
  <si>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</si>
  <si>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</si>
  <si>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</si>
  <si>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</si>
  <si>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</si>
  <si>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</si>
  <si>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</si>
  <si>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</si>
  <si>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</si>
  <si>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</si>
  <si>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</si>
  <si>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</si>
  <si>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</si>
  <si>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</si>
  <si>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</si>
  <si>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</si>
  <si>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</si>
  <si>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</si>
  <si>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</si>
  <si>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</si>
  <si>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</si>
  <si>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</si>
  <si>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</si>
  <si>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</si>
  <si>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</si>
  <si>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</si>
  <si>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</si>
  <si>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</si>
  <si>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</si>
  <si>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</si>
  <si>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</si>
  <si>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</si>
  <si>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</si>
  <si>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</si>
  <si>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</si>
  <si>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</si>
  <si>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</si>
  <si>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</si>
  <si>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</si>
  <si>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</si>
  <si>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</si>
  <si>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</si>
  <si>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</si>
  <si>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</si>
  <si>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</si>
  <si>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</si>
  <si>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</si>
  <si>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</si>
  <si>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</si>
  <si>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</si>
  <si>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</si>
  <si>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</si>
  <si>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</si>
  <si>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</si>
  <si>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</si>
  <si>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</si>
  <si>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</si>
  <si>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</si>
  <si>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</si>
  <si>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</si>
  <si>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</si>
  <si>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</si>
  <si>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</si>
  <si>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</si>
  <si>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</si>
  <si>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</si>
  <si>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</si>
  <si>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</si>
  <si>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</si>
  <si>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</si>
  <si>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</si>
  <si>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</si>
  <si>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</si>
  <si>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</si>
  <si>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</si>
  <si>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</si>
  <si>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</si>
  <si>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</si>
  <si>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</si>
  <si>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</si>
  <si>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</si>
  <si>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</si>
  <si>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</si>
  <si>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</si>
  <si>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</si>
  <si>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</si>
  <si>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</si>
  <si>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</si>
  <si>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</si>
  <si>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</si>
  <si>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</si>
  <si>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</si>
  <si>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</si>
  <si>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</si>
  <si>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</si>
  <si>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</si>
  <si>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</si>
  <si>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</si>
  <si>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</si>
  <si>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</si>
  <si>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</si>
  <si>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</si>
  <si>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</si>
  <si>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</si>
  <si>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</si>
  <si>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</si>
  <si>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</si>
  <si>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</si>
  <si>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</si>
  <si>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</si>
  <si>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</si>
  <si>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</si>
  <si>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</si>
  <si>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</si>
  <si>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</si>
  <si>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</si>
  <si>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</si>
  <si>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</si>
  <si>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</si>
  <si>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</si>
  <si>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</si>
  <si>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</si>
  <si>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</si>
  <si>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</si>
  <si>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</si>
  <si>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</si>
  <si>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</si>
  <si>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</si>
  <si>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</si>
  <si>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</si>
  <si>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</si>
  <si>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</si>
  <si>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</si>
  <si>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</si>
  <si>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</si>
  <si>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</si>
  <si>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</si>
  <si>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</si>
  <si>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</si>
  <si>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</si>
  <si>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</si>
  <si>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</si>
  <si>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</si>
  <si>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</si>
  <si>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</si>
  <si>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</si>
  <si>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</si>
  <si>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</si>
  <si>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</si>
  <si>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</si>
  <si>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</si>
  <si>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</si>
  <si>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</si>
  <si>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</si>
  <si>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</si>
  <si>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</si>
  <si>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</si>
  <si>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</si>
  <si>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</si>
  <si>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</si>
  <si>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</si>
  <si>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</si>
  <si>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</si>
  <si>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</si>
  <si>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</si>
  <si>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</si>
  <si>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</si>
  <si>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</si>
  <si>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</si>
  <si>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</si>
  <si>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</si>
  <si>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</si>
  <si>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</si>
  <si>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</si>
  <si>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</si>
  <si>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</si>
  <si>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</si>
  <si>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</si>
  <si>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</si>
  <si>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</si>
  <si>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</si>
  <si>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</si>
  <si>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</si>
  <si>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</si>
  <si>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</si>
  <si>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</si>
  <si>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</si>
  <si>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</si>
  <si>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</si>
  <si>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</si>
  <si>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</si>
  <si>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</si>
  <si>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</si>
  <si>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</si>
  <si>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</si>
  <si>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</si>
  <si>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</si>
  <si>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</si>
  <si>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</si>
  <si>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</si>
  <si>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</si>
  <si>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</si>
  <si>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</si>
  <si>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</si>
  <si>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</si>
  <si>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</si>
  <si>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</si>
  <si>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</si>
  <si>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</si>
  <si>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</si>
  <si>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</si>
  <si>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</si>
  <si>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</si>
  <si>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</si>
  <si>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</si>
  <si>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</si>
  <si>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</si>
  <si>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</si>
  <si>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</si>
  <si>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</si>
  <si>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</si>
  <si>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</si>
  <si>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</si>
  <si>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</si>
  <si>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</si>
  <si>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</si>
  <si>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</si>
  <si>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</si>
  <si>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</si>
  <si>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</si>
  <si>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</si>
  <si>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</si>
  <si>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</si>
  <si>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</si>
  <si>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</si>
  <si>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</si>
  <si>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</si>
  <si>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</si>
  <si>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</si>
  <si>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</si>
  <si>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</si>
  <si>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</si>
  <si>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</si>
  <si>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</si>
  <si>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</si>
  <si>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</si>
  <si>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</si>
  <si>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</si>
  <si>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</si>
  <si>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</si>
  <si>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</si>
  <si>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</si>
  <si>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</si>
  <si>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</si>
  <si>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</si>
  <si>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</si>
  <si>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</si>
  <si>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</si>
  <si>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</si>
  <si>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</si>
  <si>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</si>
  <si>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</si>
  <si>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</si>
  <si>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</si>
  <si>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</si>
  <si>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</si>
  <si>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</si>
  <si>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</si>
  <si>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</si>
  <si>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</si>
  <si>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</si>
  <si>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</si>
  <si>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</si>
  <si>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</si>
  <si>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</si>
  <si>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</si>
  <si>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</si>
  <si>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</si>
  <si>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</si>
  <si>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</si>
  <si>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</si>
  <si>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</si>
  <si>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</si>
  <si>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</si>
  <si>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</si>
  <si>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</si>
  <si>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</si>
  <si>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</si>
  <si>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</si>
  <si>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</si>
  <si>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</si>
  <si>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</si>
  <si>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</si>
  <si>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</si>
  <si>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</si>
  <si>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</si>
  <si>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</si>
  <si>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</si>
  <si>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</si>
  <si>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</si>
  <si>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</si>
  <si>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</si>
  <si>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</si>
  <si>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</si>
  <si>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</si>
  <si>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</si>
  <si>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</si>
  <si>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</si>
  <si>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</si>
  <si>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</si>
  <si>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</si>
  <si>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</si>
  <si>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</si>
  <si>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</si>
  <si>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</si>
  <si>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</si>
  <si>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</si>
  <si>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</si>
  <si>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</si>
  <si>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</si>
  <si>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</si>
  <si>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</si>
  <si>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</si>
  <si>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</si>
  <si>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</si>
  <si>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</si>
  <si>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</si>
  <si>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</si>
  <si>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</si>
  <si>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</si>
  <si>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</si>
  <si>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</si>
  <si>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</si>
  <si>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</si>
  <si>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</si>
  <si>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</si>
  <si>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</si>
  <si>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</si>
  <si>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</si>
  <si>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</si>
  <si>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</si>
  <si>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</si>
  <si>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</si>
  <si>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</si>
  <si>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</si>
  <si>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</si>
  <si>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</si>
  <si>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</si>
  <si>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</si>
  <si>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</si>
  <si>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</si>
  <si>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</si>
  <si>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</si>
  <si>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</si>
  <si>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</si>
  <si>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</si>
  <si>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</si>
  <si>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</si>
  <si>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</si>
  <si>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</si>
  <si>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</si>
  <si>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</si>
  <si>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</si>
  <si>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</si>
  <si>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</si>
  <si>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</si>
  <si>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</si>
  <si>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</si>
  <si>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</si>
  <si>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</si>
  <si>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</si>
  <si>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</si>
  <si>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</si>
  <si>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</si>
  <si>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</si>
  <si>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</si>
  <si>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</si>
  <si>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</si>
  <si>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</si>
  <si>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</si>
  <si>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</si>
  <si>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</si>
  <si>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</si>
  <si>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</si>
  <si>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</si>
  <si>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</si>
  <si>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</si>
  <si>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</si>
  <si>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</si>
  <si>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</si>
  <si>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</si>
  <si>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</si>
  <si>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</si>
  <si>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</si>
  <si>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</si>
  <si>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</si>
  <si>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</si>
  <si>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</si>
  <si>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</si>
  <si>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</si>
  <si>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</si>
  <si>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</si>
  <si>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</si>
  <si>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</si>
  <si>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</si>
  <si>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</si>
  <si>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</si>
  <si>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</si>
  <si>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</si>
  <si>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</si>
  <si>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</si>
  <si>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</si>
  <si>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</si>
  <si>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</si>
  <si>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</si>
  <si>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</si>
  <si>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</si>
  <si>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</si>
  <si>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</si>
  <si>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</si>
  <si>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</si>
  <si>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</si>
  <si>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</si>
  <si>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</si>
  <si>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</si>
  <si>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</si>
  <si>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</si>
  <si>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</si>
  <si>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</si>
  <si>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</si>
  <si>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</si>
  <si>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</si>
  <si>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</si>
  <si>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</si>
  <si>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</si>
  <si>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</si>
  <si>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</si>
  <si>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</si>
  <si>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</si>
  <si>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</si>
  <si>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</si>
  <si>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</si>
  <si>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</si>
  <si>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</si>
  <si>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</si>
  <si>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</si>
  <si>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</si>
  <si>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</si>
  <si>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</si>
  <si>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</si>
  <si>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</si>
  <si>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</si>
  <si>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</si>
  <si>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</si>
  <si>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</si>
  <si>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</si>
  <si>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</si>
  <si>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</si>
  <si>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</si>
  <si>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</si>
  <si>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</si>
  <si>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</si>
  <si>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</si>
  <si>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</si>
  <si>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</si>
  <si>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</si>
  <si>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</si>
  <si>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</si>
  <si>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</si>
  <si>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</si>
  <si>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</si>
  <si>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</si>
  <si>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</si>
  <si>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</si>
  <si>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</si>
  <si>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</si>
  <si>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</si>
  <si>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</si>
  <si>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</si>
  <si>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</si>
  <si>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</si>
  <si>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</si>
  <si>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</si>
  <si>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</si>
  <si>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</si>
  <si>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</si>
  <si>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</si>
  <si>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</si>
  <si>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</si>
  <si>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</si>
  <si>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</si>
  <si>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</si>
  <si>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</si>
  <si>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</si>
  <si>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</si>
  <si>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</si>
  <si>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</si>
  <si>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</si>
  <si>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</si>
  <si>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</si>
  <si>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</si>
  <si>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</si>
  <si>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</si>
  <si>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</si>
  <si>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</si>
  <si>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</si>
  <si>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</si>
  <si>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</si>
  <si>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</si>
  <si>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</si>
  <si>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</si>
  <si>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</si>
  <si>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</si>
  <si>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</si>
  <si>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</si>
  <si>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</si>
  <si>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</si>
  <si>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</si>
  <si>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</si>
  <si>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</si>
  <si>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</si>
  <si>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</si>
  <si>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</si>
  <si>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</si>
  <si>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</si>
  <si>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</si>
  <si>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</si>
  <si>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</si>
  <si>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</si>
  <si>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</si>
  <si>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</si>
  <si>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</si>
  <si>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</si>
  <si>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</si>
  <si>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</si>
  <si>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</si>
  <si>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</si>
  <si>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</si>
  <si>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</si>
  <si>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</si>
  <si>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</si>
  <si>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</si>
  <si>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</si>
  <si>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</si>
  <si>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</si>
  <si>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</si>
  <si>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</si>
  <si>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</si>
  <si>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</si>
  <si>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</si>
  <si>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</si>
  <si>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</si>
  <si>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</si>
  <si>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</si>
  <si>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</si>
  <si>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</si>
  <si>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</si>
  <si>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</si>
  <si>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</si>
  <si>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</si>
  <si>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</si>
  <si>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</si>
  <si>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</si>
  <si>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</si>
  <si>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</si>
  <si>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</si>
  <si>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</si>
  <si>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</si>
  <si>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</si>
  <si>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</si>
  <si>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</si>
  <si>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</si>
  <si>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</si>
  <si>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</si>
  <si>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</si>
  <si>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</si>
  <si>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</si>
  <si>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</si>
  <si>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</si>
  <si>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</si>
  <si>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</si>
  <si>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</si>
  <si>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</si>
  <si>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</si>
  <si>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</si>
  <si>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</si>
  <si>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</si>
  <si>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</si>
  <si>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</si>
  <si>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</si>
  <si>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</si>
  <si>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</si>
  <si>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</si>
  <si>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</si>
  <si>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</si>
  <si>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</si>
  <si>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</si>
  <si>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</si>
  <si>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</si>
  <si>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</si>
  <si>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</si>
  <si>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</si>
  <si>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</si>
  <si>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</si>
  <si>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</si>
  <si>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</si>
  <si>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</si>
  <si>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</si>
  <si>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</si>
  <si>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</si>
  <si>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</si>
  <si>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</si>
  <si>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</si>
  <si>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</si>
  <si>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</si>
  <si>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</si>
  <si>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</si>
  <si>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</si>
  <si>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</si>
  <si>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</si>
  <si>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</si>
  <si>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</si>
  <si>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</si>
  <si>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</si>
  <si>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</si>
  <si>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</si>
  <si>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</si>
  <si>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</si>
  <si>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</si>
  <si>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</si>
  <si>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</si>
  <si>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</si>
  <si>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</si>
  <si>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</si>
  <si>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</si>
  <si>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</si>
  <si>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</si>
  <si>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</si>
  <si>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</si>
  <si>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</si>
  <si>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</si>
  <si>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</si>
  <si>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</si>
  <si>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</si>
  <si>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</si>
  <si>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</si>
  <si>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</si>
  <si>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</si>
  <si>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</si>
  <si>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</si>
  <si>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</si>
  <si>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</si>
  <si>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</si>
  <si>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</si>
  <si>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</si>
  <si>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</si>
  <si>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</si>
  <si>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</si>
  <si>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</si>
  <si>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</si>
  <si>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</si>
  <si>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</si>
  <si>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</si>
  <si>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</si>
  <si>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</si>
  <si>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</si>
  <si>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</si>
  <si>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</si>
  <si>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</si>
  <si>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</si>
  <si>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</si>
  <si>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</si>
  <si>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</si>
  <si>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</si>
  <si>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</si>
  <si>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</si>
  <si>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</si>
  <si>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</si>
  <si>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</si>
  <si>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</si>
  <si>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</si>
  <si>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</si>
  <si>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</si>
  <si>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</si>
  <si>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</si>
  <si>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</si>
  <si>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</si>
  <si>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</si>
  <si>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</si>
  <si>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</si>
  <si>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</si>
  <si>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</si>
  <si>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</si>
  <si>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</si>
  <si>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</si>
  <si>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</si>
  <si>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</si>
  <si>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</si>
  <si>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</si>
  <si>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</si>
  <si>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</si>
  <si>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</si>
  <si>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</si>
  <si>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</si>
  <si>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</si>
  <si>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</si>
  <si>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</si>
  <si>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</si>
  <si>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</si>
  <si>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</si>
  <si>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</si>
  <si>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</si>
  <si>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</si>
  <si>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</si>
  <si>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</si>
  <si>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</si>
  <si>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</si>
  <si>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</si>
  <si>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</si>
  <si>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</si>
  <si>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</si>
  <si>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</si>
  <si>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</si>
  <si>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</si>
  <si>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</si>
  <si>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</si>
  <si>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</si>
  <si>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</si>
  <si>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</si>
  <si>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</si>
  <si>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</si>
  <si>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</si>
  <si>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</si>
  <si>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</si>
  <si>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</si>
  <si>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</si>
  <si>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</si>
  <si>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</si>
  <si>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</si>
  <si>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</si>
  <si>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</si>
  <si>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</si>
  <si>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</si>
  <si>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</si>
  <si>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</si>
  <si>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</si>
  <si>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</si>
  <si>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</si>
  <si>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</si>
  <si>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</si>
  <si>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</si>
  <si>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</si>
  <si>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</si>
  <si>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</si>
  <si>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</si>
  <si>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</si>
  <si>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</si>
  <si>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</si>
  <si>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</si>
  <si>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</si>
  <si>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</si>
  <si>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</si>
  <si>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</si>
  <si>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</si>
  <si>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</si>
  <si>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</si>
  <si>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</si>
  <si>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</si>
  <si>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</si>
  <si>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</si>
  <si>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</si>
  <si>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</si>
  <si>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</si>
  <si>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</si>
  <si>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</si>
  <si>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</si>
  <si>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</si>
  <si>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</si>
  <si>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</si>
  <si>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</si>
  <si>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</si>
  <si>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</si>
  <si>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</si>
  <si>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</si>
  <si>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</si>
  <si>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</si>
  <si>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</si>
  <si>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</si>
  <si>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</si>
  <si>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</si>
  <si>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</si>
  <si>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</si>
  <si>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</si>
  <si>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</si>
  <si>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</si>
  <si>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</si>
  <si>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</si>
  <si>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</si>
  <si>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</si>
  <si>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</si>
  <si>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</si>
  <si>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</si>
  <si>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</si>
  <si>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</si>
  <si>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</si>
  <si>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</si>
  <si>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</si>
  <si>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PCM-20251125-00000830</t>
  </si>
  <si>
    <t xml:space="preserve">2025-11-25 10:17:55
</t>
  </si>
  <si>
    <t>70 MIN</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</si>
  <si>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</si>
  <si>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</si>
  <si>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</si>
  <si>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</si>
  <si>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</si>
  <si>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</si>
  <si>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</si>
  <si>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</si>
  <si>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</si>
  <si>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</si>
  <si>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</si>
  <si>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</si>
  <si>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</si>
  <si>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</si>
  <si>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</si>
  <si>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</si>
  <si>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</si>
  <si>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</si>
  <si>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</si>
  <si>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NO PCM</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</si>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</sst>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323.49644421296398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45986.44487013889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45986.44487013889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45986.44487013889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45986.44487013889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45986.44487013889</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45986.44487013889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45986.44487013889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45986.44487013889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45986.44487013889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45986.44487013889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45986.44487013889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45986.44487013889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45986.44487013889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45986.44487013889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45986.44487013889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45986.44487013889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45986.44487013889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45986.44487013889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45986.44487013889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45986.44487013889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45986.44487013889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45986.44487013889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45986.44487013889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45986.44487013889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45986.44487013889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45986.44487013889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45986.44487013889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45986.44487013889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45986.44487013889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45986.44487013889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45986.44487013889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45986.44487013889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45986.44487013889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45986.44487013889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45986.44487013889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45986.44487013889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45986.44487013889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45986.44487013889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45986.44487013889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45986.44487013889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45986.44487013889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45986.44487013889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45986.44487013889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45986.44487013889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45986.44487013889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45986.44487013889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45986.44487013889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45986.44487013889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45986.44487013889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45986.44487013889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45986.44487013889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45986.44487013889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45986.44487013889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45986.44487013889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45986.44487013889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45986.44487013889</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45986.44487013889</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45986.44487013889</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161.44503240740596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2.05745115740865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1.9002083332452457E-2</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1.0715046300902031E-2</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45986.44487013889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45986.44487013889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26637</v>
      </c>
      <c r="E9" s="102"/>
      <c r="F9" s="103"/>
      <c r="G9" s="104">
        <f ca="1">IFERROR(NOW()-F9,"-")</f>
        <v>45986.44487013889</v>
      </c>
      <c r="H9" s="103"/>
      <c r="I9" s="18" t="str">
        <f>IFERROR(VLOOKUP(D9,DB!A:F,6,0),"")</f>
        <v>SCECO</v>
      </c>
      <c r="J9" s="18" t="str">
        <f>IFERROR(VLOOKUP(D9,DB!A:G,7,0),"")</f>
        <v>Good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45986.444870370367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45986.444870370367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45986.444870370367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45986.444870370367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45986.444870370367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45986.444870370367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45986.444870370367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45986.444870370367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45986.444870370367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45986.444870370367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45986.444870370367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45986.444870370367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45986.444870370367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45986.444870370367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45986.444870370367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45986.444870370367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45986.444870370367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45986.444870370367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45986.444870370367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45986.444870370367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45986.444870370367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45986.444870370367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45986.444870370367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45986.444870370367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45986.444870370367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45986.444870370367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45986.444870370367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45986.444870370367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45986.444870370367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45986.444870370367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45986.444870370367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45986.444870370367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45986.444870370367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45986.444870370367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45986.444870370367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45986.444870370367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45986.444870370367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45986.444870370367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45986.444870370367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45986.444870370367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45986.444870370367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45986.444870370367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45986.444870370367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45986.444870370367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45986.444870370367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45986.444870370367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45986.444870370367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45986.444870370367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45986.444870370367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45986.444870370367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45986.444870370367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45986.444870370367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45986.444870370367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45986.444870370367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45986.444870370367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45986.444870370367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45986.444870370367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45986.444870370367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45986.444870370367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45986.444870370367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45986.444870370367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45986.444870370367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45986.444870370367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45986.444870370367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45986.444870370367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45986.444870370367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45986.444870370367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45986.444870370367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45986.444870370367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45986.444870370367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45986.444870370367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45986.444870370367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45986.444870370367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45986.444870370367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45986.444870370367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45986.444870370367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45986.444870370367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45986.444870370367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45986.444870370367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45986.444870370367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45986.444870370367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45986.444870370367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45986.444870370367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45986.444870370367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45986.444870370367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45986.444870370367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45986.444870370367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45986.444870370367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45986.444870370367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45986.444870370367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45986.444870370367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45986.444870370367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45986.444870370367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45986.444870370367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45986.444870370367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45986.444870370367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45986.444870370367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45986.444870370367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45986.444870370367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45986.444870370367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45986.444870370367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45986.444870370367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45986.444870370367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45986.444870370367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45986.444870370367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45986.444870370367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45986.444870370367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45986.444870370367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45986.444870370367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45986.444870370367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45986.444870370367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45986.444870370367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45986.444870370367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45986.444870370367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45986.444870370367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45986.444870370367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E4" sqref="E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45986.444870370367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45986.444870370367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45986.444870370367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45986.444870370367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45986.444870370367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45986.444870370367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45986.444870370367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45986.444870370367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45986.444870370367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45986.444870370367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45986.444870370367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45986.444870370367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45986.444870370367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45986.444870370367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45986.444870370367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45986.444870370367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45986.444870370367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45986.444870370367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45986.444870370367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45986.444870370367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45986.444870370367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45986.444870370367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45986.444870370367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45986.444870370367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45986.444870370367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45986.444870370367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45986.444870370367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45986.444870370367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45986.444870370367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45986.444870370367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45986.444870370367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45986.444870370367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45986.444870370367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45986.444870370367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45986.444870370367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45986.444870370367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45986.444870370367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45986.444870370367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45986.444870370367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45986.444870370367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45986.444870370367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45986.444870370367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45986.444870370367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45986.444870370367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45986.444870370367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45986.444870370367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45986.444870370367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45986.444870370367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45986.444870370367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45986.444870370367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45986.444870370367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45986.444870370367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45986.444870370367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45986.444870370367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45986.444870370367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45986.444870370367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45986.444870370367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45986.444870370367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45986.444870370367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45986.444870370367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45986.444870370367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45986.444870370367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45986.444870370367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45986.444870370367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45986.444870370367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45986.444870370367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45986.444870370367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45986.444870370367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45986.444870370367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45986.444870370367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45986.444870370367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45986.444870370367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45986.444870370367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45986.444870370367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45986.444870370367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45986.444870370367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45986.444870370367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45986.444870370367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45986.444870370367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45986.444870370367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45986.444870370367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45986.444870370367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45986.444870370367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45986.444870370367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45986.444870370367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45986.444870370367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45986.444870370367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45986.444870370367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45986.444870370367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45986.444870370367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45986.444870370367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45986.444870370367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45986.444870370367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45986.444870370367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45986.444870370367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45986.444870370367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45986.444870370367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45986.444870370367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45986.444870370367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45986.444870370367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45986.444870370367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45986.444870370367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45986.444870370367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45986.444870370367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45986.444870370367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45986.444870370367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45986.444870370367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45986.444870370367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45986.444870370367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45986.444870370367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45986.444870370367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45986.444870370367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45986.444870370367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45986.444870370367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45986.444870370367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45986.444870370367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45986.444870370367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45986.444870370367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45986.444870370367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45986.444870370367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45986.444870370367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45986.444870370367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45986.444870370367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45986.444870370367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45986.444870370367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45986.444870370367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45986.444870370367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45986.444870370367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45986.444870370367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45986.444870370367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45986.444870370367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45986.444870370367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45986.444870370367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45986.444870370367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45986.444870370367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45986.444870370367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45986.444870370367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45986.444870370367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45986.444870370367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45986.444870370367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45986.444870370367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45986.444870370367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45986.444870370367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45986.444870370367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45986.444870370367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45986.444870370367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45986.444870370367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45986.444870370367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45986.444870370367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45986.444870370367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45986.444870370367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45986.444870370367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45986.444870370367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45986.444870370367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45986.444870370367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45986.444870370367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45986.444870370367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45986.444870370367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45986.444870370367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45986.444870370367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45986.444870370367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45986.444870370367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45986.444870370367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45986.444870370367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45986.444870370367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45986.444870370367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45986.444870370367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45986.444870370367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45986.444870370367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45986.444870370367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45986.444870370367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45986.444870370367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45986.444870370367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45986.444870370367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45986.444870370367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45986.444870370367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45986.444870370367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45986.444870370367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45986.444870370367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45986.444870370367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45986.444870370367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45986.444870370367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45986.444870370367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45986.444870370367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45986.444870370367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45986.444870370367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45986.444870370367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45986.444870370367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45986.444870370367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45986.444870370367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45986.444870370367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45986.444870370367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45986.444870370367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45986.444870370367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45986.444870370367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45986.444870370367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45986.444870370367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45986.444870370367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45986.444870370367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45986.444870370367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45986.444870370367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45986.444870370367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45986.444870370367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45986.444870370367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45986.444870370367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45986.444870370367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45986.444870370367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45986.444870370367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45986.444870370367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45986.444870370367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45986.444870370367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45986.444870370367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45986.444870370367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45986.444870370367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45986.444870370367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45986.444870370367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45986.444870370367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45986.444870370367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45986.444870370367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45986.444870370367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45986.444870370367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45986.444870370367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45986.444870370367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45986.444870370367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45986.444870370367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45986.444870370367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45986.444870370367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45986.444870370367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45986.444870370367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45986.444870370367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45986.444870370367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45986.444870370367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45986.444870370367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45986.444870370367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45986.444870370367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45986.444870370367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45986.444870370367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45986.444870370367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45986.444870370367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45986.444870370367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45986.444870370367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45986.444870370367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45986.444870370367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45986.444870370367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45986.444870370367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45986.444870370367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45986.444870370367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45986.444870370367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45986.444870370367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45986.444870370367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45986.444870370367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45986.444870370367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45986.444870370367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45986.444870370367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45986.444870370367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45986.444870370367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45986.444870370367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45986.444870370367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45986.444870370367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45986.444870370367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45986.444870370367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45986.444870370367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45986.444870370367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45986.444870370367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45986.444870370367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45986.444870370367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45986.444870370367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45986.444870370367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45986.444870370367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45986.444870370367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45986.444870370367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45986.444870370367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45986.444870370367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45986.444870370367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45986.444870370367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45986.444870370367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45986.444870370367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45986.444870370367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45986.444870370367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45986.444870370367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45986.444870370367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45986.444870370367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45986.444870370367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45986.444870370367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45986.444870370367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45986.444870370367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45986.444870370367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45986.444870370367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45986.444870370367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45986.444870370367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45986.444870370367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45986.444870370367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45986.444870370367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45986.444870370367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45986.444870370367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45986.444870370367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45986.444870370367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45986.444870370367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45986.444870370367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45986.444870370367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45986.444870370367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45986.444870370367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45986.444870370367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45986.444870370367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45986.444870370367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45986.444870370367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45986.444870370367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45986.444870370367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45986.444870370367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45986.444870370367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45986.444870370367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45986.444870370367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45986.444870370367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45986.444870370367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45986.444870370367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45986.444870370367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45986.444870370367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45986.444870370367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45986.444870370367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45986.444870370367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45986.444870370367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45986.444870370367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45986.444870370367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45986.444870370367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45986.444870370367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45986.444870370367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45986.444870370367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45986.444870370367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45986.444870370367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45986.444870370367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45986.444870370367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45986.444870370367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45986.444870370367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45986.444870370367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45986.444870370367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45986.444870370367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45986.444870370367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45986.444870370367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45986.444870370367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45986.444870370367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45986.444870370367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45986.444870370367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45986.444870370367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45986.444870370367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45986.444870370367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45986.444870370367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45986.444870370367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45986.444870370367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45986.444870370367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45986.444870370367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45986.444870370367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45986.444870370367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45986.444870370367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45986.444870370367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45986.444870370367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45986.444870370367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45986.444870370367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45986.444870370367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45986.444870370367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45986.444870370367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45986.444870370367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45986.444870370367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45986.444870370367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45986.444870370367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45986.444870370367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45986.444870370367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45986.444870370367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45986.444870370367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45986.444870370367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45986.444870370367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45986.444870370367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45986.444870370367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45986.444870370367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45986.444870370367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45986.444870370367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45986.444870370367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45986.444870370367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45986.444870370367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45986.444870370367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45986.444870370367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45986.444870370367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45986.444870370367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45986.444870370367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45986.444870370367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45986.444870370367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45986.444870370367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45986.444870370367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45986.444870370367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45986.444870370367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45986.444870370367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45986.444870370367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45986.444870370367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45986.444870370367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45986.444870370367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45986.444870370367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45986.444870370367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45986.444870370367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45986.444870370367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45986.444870370367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45986.444870370367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45986.444870370367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45986.444870370367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45986.444870370367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45986.444870370367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45986.444870370367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45986.444870370367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45986.444870370367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45986.444870370367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45986.444870370367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45986.444870370367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45986.444870370367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45986.444870370367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45986.444870370367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45986.444870370367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45986.444870370367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45986.444870370367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45986.444870370367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45986.444870370367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45986.444870370367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45986.444870370367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45986.444870370367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45986.444870370367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45986.444870370367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45986.444870370367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45986.444870370367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45986.444870370367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45986.444870370367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45986.444870370367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45986.444870370367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45986.444870370367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45986.444870370367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45986.444870370367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45986.444870370367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45986.444870370367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45986.444870370367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45986.444870370367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45986.444870370367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45986.444870370367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45986.444870370367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45986.444870370367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45986.444870370367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45986.444870370367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45986.444870370367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45986.444870370367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45986.444870370367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45986.444870370367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45986.444870370367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45986.444870370367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45986.444870370367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45986.444870370367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45986.444870370367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45986.444870370367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45986.444870370367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45986.444870370367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45986.444870370367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45986.444870370367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45986.444870370367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45986.444870370367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45986.444870370367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45986.444870370367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45986.444870370367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45986.444870370367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45986.444870370367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45986.444870370367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45986.444870370367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45986.444870370367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45986.444870370367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45986.444870370367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45986.444870370367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45986.444870370367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45986.444870370367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45986.444870370367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45986.444870370367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45986.444870370367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45986.444870370367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45986.444870370367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45986.444870370367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45986.444870370367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45986.444870370367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45986.444870370367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45986.444870370367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45986.444870370367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45986.444870370367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45986.444870370367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45986.444870370367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45986.444870370367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45986.444870370367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45986.444870370367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45986.444870370367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45986.444870370367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45986.444870370367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45986.444870370367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45986.444870370367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45986.444870370367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45986.444870370367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45986.444870370367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45986.444870370367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45986.444870370367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45986.444870370367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45986.444870370367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45986.444870370367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45986.444870370367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45986.444870370367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45986.444870370367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45986.444870370367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45986.444870370367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45986.444870370367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45986.444870370367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45986.444870370367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45986.444870370367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45986.444870370367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45986.444870370367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45986.444870370367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45986.444870370367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45986.444870370367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45986.444870370367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45986.444870370367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45986.444870370367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45986.444870370367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45986.444870370367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45986.444870370367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45986.444870370367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45986.444870370367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45986.444870370367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45986.444870370367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45986.444870370367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45986.444870370367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45986.444870370367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45986.444870370367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45986.444870370367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45986.444870370367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45986.444870370367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45986.444870370367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45986.444870370367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45986.444870370367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45986.444870370367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45986.444870370367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45986.444870370367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45986.444870370367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45986.444870370367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45986.444870370367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45986.444870370367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45986.444870370367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45986.444870370367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45986.444870370367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45986.444870370367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45986.444870370367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45986.444870370367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45986.444870370367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45986.444870370367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45986.444870370367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45986.444870370367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45986.444870370367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45986.444870370367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45986.444870370367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45986.444870370367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45986.444870370367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45986.444870370367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45986.444870370367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45986.444870370367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45986.444870370367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45986.444870370367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45986.444870370367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45986.444870370367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45986.444870370367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45986.444870370367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45986.444870370367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45986.444870370367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45986.444870370367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45986.444870370367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45986.444870370367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45986.444870370367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45986.444870370367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45986.444870370367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45986.444870370367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45986.444870370367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45986.444870370367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45986.444870370367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45986.444870370367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45986.444870370367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45986.444870370367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45986.444870370367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45986.444870370367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45986.444870370367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45986.444870370367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45986.444870370367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45986.444870370367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45986.444870370367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45986.444870370367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45986.444870370367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45986.444870370367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45986.444870370367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45986.444870370367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45986.444870370367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45986.444870370367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45986.444870370367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45986.444870370367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45986.444870370367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45986.444870370367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45986.444870370367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45986.444870370367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45986.444870370367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45986.444870370367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45986.444870370367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45986.444870370367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45986.444870370367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45986.444870370367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45986.444870370367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45986.444870370367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45986.444870370367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45986.444870370367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45986.444870370367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45986.444870370367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45986.444870370367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45986.444870370367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45986.444870370367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45986.444870370367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45986.444870370367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45986.444870370367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45986.444870370367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45986.444870370367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45986.444870370367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45986.444870370367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45986.444870370367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45986.444870370367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45986.444870370367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45986.444870370367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45986.444870370367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45986.444870370367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45986.444870370367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45986.444870370367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45986.444870370367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45986.444870370367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45986.444870370367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45986.444870370367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45986.444870370367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45986.444870370367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45986.444870370367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45986.444870370367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45986.444870370367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45986.444870370367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45986.444870370367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45986.444870370367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45986.444870370367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45986.444870370367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45986.444870370367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45986.444870370367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45986.444870370367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45986.444870370367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45986.444870370367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45986.444870370367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45986.444870370367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45986.444870370367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45986.444870370367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45986.444870370367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45986.444870370367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45986.444870370367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45986.444870370367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45986.444870370367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45986.444870370367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45986.444870370367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45986.444870370367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45986.444870370367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45986.444870370367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45986.444870370367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45986.444870370367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45986.444870370367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45986.444870370367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45986.444870370367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45986.444870370367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45986.444870370367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45986.444870370367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45986.444870370367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45986.444870370367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45986.444870370367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45986.444870370367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45986.444870370367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45986.444870370367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45986.444870370367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45986.444870370367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45986.444870370367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45986.444870370367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45986.444870370367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45986.444870370367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45986.444870370367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45986.444870370367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45986.444870370367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45986.444870370367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45986.444870370367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45986.444870370367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45986.444870370367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45986.444870370367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45986.444870370367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45986.444870370367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45986.444870370367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45986.444870370367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45986.444870370367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45986.444870370367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45986.444870370367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45986.444870370367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45986.444870370367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45986.444870370367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45986.444870370367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45986.444870370367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45986.444870370367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45986.444870370367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45986.444870370367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45986.444870370367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45986.444870370367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45986.444870370367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45986.444870370367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45986.444870370367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45986.444870370367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45986.444870370367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45986.444870370367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45986.444870370367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45986.444870370367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45986.444870370367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45986.444870370367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45986.444870370367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45986.444870370367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45986.444870370367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45986.444870370367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45986.444870370367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45986.444870370367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45986.444870370367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45986.444870370367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45986.444870370367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45986.444870370367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45986.444870370367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45986.444870370367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45986.444870370367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45986.444870370367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45986.444870370367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45986.444870370367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45986.444870370367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45986.444870370367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45986.444870370367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45986.444870370367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45986.444870370367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45986.444870370367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45986.444870370367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45986.444870370367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45986.444870370367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45986.444870370367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45986.444870370367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45986.444870370367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45986.444870370367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45986.444870370367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45986.444870370367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45986.444870370367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45986.444870370367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45986.444870370367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45986.444870370367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45986.444870370367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45986.444870370367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45986.444870370367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45986.444870370367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45986.444870370367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45986.444870370367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45986.444870370367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45986.444870370367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45986.444870370367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45986.444870370367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45986.444870370367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45986.444870370367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45986.444870370367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45986.444870370367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45986.444870370367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45986.444870370367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45986.444870370367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45986.444870370367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45986.444870370367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45986.444870370367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45986.444870370367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45986.444870370367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45986.444870370367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45986.444870370367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45986.444870370367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45986.444870370367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45986.444870370367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45986.444870370367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45986.444870370367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45986.444870370367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45986.444870370367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45986.444870370367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45986.444870370367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45986.444870370367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45986.444870370367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45986.444870370367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45986.444870370367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45986.444870370367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45986.444870370367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45986.444870370367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45986.444870370367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45986.444870370367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45986.444870370367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45986.444870370367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45986.444870370367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45986.444870370367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45986.444870370367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45986.444870370367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45986.444870370367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45986.444870370367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45986.444870370367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45986.444870370367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45986.444870370367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45986.444870370367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45986.444870370367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45986.444870370367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45986.444870370367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45986.444870370367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45986.444870370367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45986.444870370367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45986.444870370367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45986.444870370367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45986.444870370367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45986.444870370367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45986.444870370367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45986.444870370367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45986.444870370367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45986.444870370367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45986.444870370367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45986.444870370367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45986.444870370367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45986.444870370367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45986.444870370367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45986.444870370367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45986.444870370367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45986.444870370367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45986.444870370367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45986.444870370367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45986.444870370367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45986.444870370367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45986.444870370367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45986.444870370367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45986.444870370367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45986.444870370367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45986.444870370367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45986.444870370367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45986.444870370367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45986.444870370367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45986.444870370367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45986.444870370367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45986.444870370367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45986.444870370367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45986.444870370367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45986.444870370367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45986.444870370367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45986.444870370367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45986.444870370367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45986.444870370367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45986.444870370367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45986.444870370367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45986.444870370367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45986.444870370367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45986.444870370367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45986.444870370367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45986.444870370367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45986.444870370367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45986.444870370367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45986.444870370367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45986.444870370367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45986.444870370367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45986.444870370367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45986.444870370367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45986.444870370367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45986.444870370367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45986.444870370367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45986.444870370367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45986.444870370367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45986.444870370367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45986.444870370367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45986.444870370367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45986.444870370367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45986.444870370367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45986.444870370367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45986.444870370367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45986.444870370367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45986.444870370367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45986.444870370367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45986.444870370367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45986.444870370367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45986.444870370367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45986.444870370367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45986.444870370367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45986.444870370367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45986.444870370367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45986.444870370367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45986.444870370367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45986.444870370367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45986.444870370367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45986.444870370367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45986.444870370367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45986.444870370367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45986.444870370367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45986.444870370367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45986.444870370367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45986.444870370367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45986.444870370367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45986.444870370367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45986.444870370367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45986.444870370367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45986.444870370367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45986.444870370367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45986.444870370367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45986.444870370367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45986.444870370367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45986.444870370367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45986.444870370367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45986.444870370367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45986.444870370367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45986.444870370367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45986.444870370367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45986.444870370367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45986.444870370367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45986.444870370367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45986.444870370367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45986.444870370367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45986.444870370367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45986.444870370367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45986.444870370367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45986.444870370367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45986.444870370367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45986.444870370367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45986.444870370367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45986.444870370367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45986.444870370367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45986.444870370367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45986.444870370367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45986.444870370367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45986.444870370367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45986.444870370367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45986.444870370367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45986.444870370367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45986.444870370367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45986.444870370367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45986.444870370367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45986.444870370367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45986.444870370367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45986.444870370367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45986.444870370367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45986.444870370367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45986.444870370367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45986.444870370367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45986.444870370367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45986.444870370367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45986.444870370367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45986.444870370367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45986.444870370367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45986.444870370367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45986.444870370367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45986.444870370367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45986.444870370367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45986.444870370367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282.96415254629392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5</v>
      </c>
      <c r="D3" s="91" t="s">
        <v>29494</v>
      </c>
      <c r="E3" s="94" t="s">
        <v>39021</v>
      </c>
      <c r="F3" s="95">
        <v>45986.372442129628</v>
      </c>
      <c r="G3" s="96">
        <f t="shared" ref="G3:G64" ca="1" si="0">IFERROR(NOW()-F3,"")</f>
        <v>7.2428009261784609E-2</v>
      </c>
      <c r="H3" s="95">
        <v>45986.361284722225</v>
      </c>
      <c r="I3" s="113" t="str">
        <f>IFERROR(VLOOKUP(D3,DB!A:F,6,0),"")</f>
        <v>SCECO</v>
      </c>
      <c r="J3" s="113" t="str">
        <f>IFERROR(VLOOKUP(D3,DB!A:G,7,0),"")</f>
        <v>Weak</v>
      </c>
      <c r="K3" s="97" t="s">
        <v>39116</v>
      </c>
      <c r="L3" s="91" t="str">
        <f>IFERROR(VLOOKUP(D3,DB!A:I,9,0),"")</f>
        <v>Latis</v>
      </c>
    </row>
    <row r="4" spans="1:16" ht="15" customHeight="1">
      <c r="A4" s="113" t="s">
        <v>39117</v>
      </c>
      <c r="B4" s="113" t="str">
        <f>IFERROR(VLOOKUP(D4,DB!A:K,11,0),"")</f>
        <v>R4</v>
      </c>
      <c r="C4" s="93">
        <v>4</v>
      </c>
      <c r="D4" s="91" t="s">
        <v>30486</v>
      </c>
      <c r="E4" s="94" t="s">
        <v>39021</v>
      </c>
      <c r="F4" s="95">
        <v>45986.378113425926</v>
      </c>
      <c r="G4" s="96">
        <f t="shared" ca="1" si="0"/>
        <v>6.6756712963979226E-2</v>
      </c>
      <c r="H4" s="95">
        <v>45986.372071759259</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45986.44487013889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45986.44487013889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45986.44487013889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45986.44487013889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45986.44487013889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45986.44487013889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45986.44487013889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45986.44487013889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45986.44487013889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45986.44487013889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45986.44487013889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45986.44487013889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45986.44487013889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45986.44487013889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45986.44487013889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45986.44487013889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45986.44487013889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45986.44487013889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45986.44487013889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45986.44487013889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45986.44487013889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45986.44487013889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45986.44487013889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45986.44487013889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45986.44487013889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45986.44487013889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45986.44487013889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45986.44487013889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45986.44487013889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45986.44487013889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45986.44487013889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45986.44487013889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45986.44487013889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45986.44487013889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45986.44487013889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45986.44487013889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45986.44487013889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45986.44487013889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45986.44487013889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45986.44487013889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45986.44487013889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45986.44487013889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45986.44487013889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45986.44487013889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45986.44487013889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45986.44487013889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45986.44487013889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45986.44487013889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45986.44487013889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45986.44487013889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45986.44487013889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45986.44487013889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45986.44487013889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45986.44487013889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45986.44487013889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45986.44487013889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45986.44487013889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45986.44487013889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45986.44487013889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45986.44487013889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45986.44487013889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45986.44487013889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45986.44487013889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45986.44487013889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45986.44487013889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45986.44487013889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45986.44487013889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45986.44487013889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45986.44487013889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45986.44487013889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45986.44487013889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45986.44487013889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45986.44487013889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45986.44487013889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45986.44487013889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45986.44487013889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45986.44487013889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45986.44487013889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45986.44487013889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45986.44487013889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45986.44487013889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45986.44487013889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45986.44487013889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45986.44487013889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45986.44487013889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45986.44487013889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45986.44487013889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45986.44487013889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45986.44487013889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45986.44487013889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45986.44487013889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45986.44487013889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45986.44487013889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45986.44487013889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45986.44487013889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45986.44487013889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45986.44487013889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45986.44487013889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45986.44487013889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45986.44487013889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45986.44487013889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45986.44487013889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45986.44487013889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45986.44487013889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45986.44487013889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45986.44487013889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45986.44487013889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45986.44487013889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45986.44487013889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45986.44487013889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45986.44487013889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45986.44487013889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45986.44487013889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45986.44487013889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45986.44487013889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45986.44487013889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45986.44487013889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45986.44487013889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45986.44487013889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45986.44487013889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45986.44487013889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45986.44487013889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45986.44487013889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45986.44487013889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45986.44487013889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45986.44487013889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45986.44487013889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45986.44487013889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45986.44487013889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45986.44487013889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45986.44487013889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45986.44487013889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45986.44487013889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45986.44487013889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45986.44487013889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45986.44487013889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45986.44487013889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45986.44487013889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45986.44487013889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45986.44487013889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45986.44487013889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45986.44487013889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45986.44487013889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45986.44487013889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45986.44487013889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45986.44487013889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45986.44487013889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45986.44487013889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45986.44487013889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45986.44487013889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45986.44487013889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45986.44487013889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45986.44487013889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45986.44487013889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45986.44487013889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45986.44487013889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45986.44487013889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45986.44487013889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45986.44487013889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45986.44487013889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45986.44487013889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45986.44487013889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45986.44487013889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45986.44487013889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45986.44487013889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45986.44487013889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45986.44487013889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45986.44487013889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45986.44487013889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45986.44487013889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45986.44487013889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45986.44487013889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45986.44487013889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45986.44487013889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45986.44487013889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45986.44487013889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45986.44487013889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45986.44487013889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45986.44487013889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45986.44487013889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45986.44487013889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45986.44487013889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45986.44487013889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45986.44487013889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45986.44487013889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45986.44487013889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45986.44487013889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45986.44487013889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45986.44487013889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45986.44487013889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45986.44487013889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45986.44487013889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45986.44487013889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45986.44487013889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45986.44487013889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45986.44487013889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45986.44487013889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45986.44487013889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45986.44487013889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45986.44487013889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45986.44487013889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45986.44487013889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45986.44487013889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45986.44487013889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45986.44487013889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45986.44487013889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45986.44487013889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45986.44487013889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45986.44487013889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45986.44487013889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45986.44487013889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45986.44487013889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45986.44487013889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45986.44487013889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45986.44487013889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45986.44487013889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45986.44487013889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45986.44487013889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45986.44487013889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45986.44487013889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45986.44487013889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45986.44487013889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45986.44487013889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45986.44487013889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45986.44487013889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45986.44487013889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45986.44487013889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45986.44487013889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45986.44487013889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45986.44487013889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45986.44487013889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45986.44487013889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45986.44487013889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45986.44487013889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45986.44487013889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45986.44487013889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45986.44487013889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45986.44487013889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45986.44487013889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45986.44487013889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45986.44487013889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45986.44487013889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45986.44487013889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45986.44487013889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45986.44487013889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45986.44487013889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45986.44487013889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45986.44487013889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45986.44487013889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45986.44487013889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45986.44487013889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45986.44487013889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45986.44487013889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45986.44487013889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45986.44487013889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45986.44487013889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45986.44487013889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45986.44487013889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45986.44487013889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45986.44487013889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45986.44487013889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45986.44487013889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45986.44487013889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45986.44487013889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45986.44487013889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45986.44487013889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45986.44487013889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45986.44487013889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45986.44487013889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45986.44487013889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45986.44487013889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45986.44487013889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45986.44487013889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45986.44487013889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45986.44487013889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45986.44487013889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45986.44487013889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45986.44487013889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45986.44487013889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45986.44487013889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45986.44487013889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45986.44487013889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45986.44487013889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45986.44487013889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45986.44487013889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45986.44487013889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45986.44487013889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45986.44487013889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45986.44487013889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45986.44487013889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45986.44487013889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45986.44487013889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45986.44487013889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45986.44487013889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45986.44487013889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45986.44487013889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45986.44487013889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45986.44487013889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45986.44487013889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45986.44487013889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45986.44487013889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45986.44487013889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45986.44487013889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45986.44487013889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45986.44487013889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45986.44487013889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45986.44487013889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45986.44487013889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45986.44487013889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45986.44487013889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45986.44487013889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45986.44487013889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45986.44487013889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45986.44487013889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45986.44487013889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45986.44487013889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45986.44487013889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45986.44487013889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45986.44487013889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45986.44487013889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45986.44487013889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45986.44487013889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45986.44487013889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45986.44487013889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45986.44487013889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45986.44487013889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45986.44487013889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45986.44487013889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45986.44487013889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45986.44487013889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45986.44487013889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45986.44487013889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45986.44487013889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45986.44487013889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45986.44487013889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45986.44487013889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45986.44487013889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45986.44487013889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45986.44487013889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45986.44487013889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45986.44487013889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45986.44487013889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45986.44487013889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45986.44487013889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45986.44487013889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45986.44487013889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45986.44487013889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45986.44487013889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45986.44487013889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45986.44487013889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45986.44487013889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45986.44487013889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45986.44487013889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45986.44487013889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45986.44487013889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45986.44487013889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45986.44487013889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45986.44487013889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45986.44487013889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45986.44487013889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45986.44487013889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45986.44487013889</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94.612810185179114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60.255993055550789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37.783759259255021</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5.0715715277765412</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8.5333101851574611E-2</v>
      </c>
      <c r="H6" s="122">
        <v>45986.353576388887</v>
      </c>
      <c r="I6" s="109" t="str">
        <f>IFERROR(VLOOKUP(D6,DB!A:F,6,0),"")</f>
        <v>Generator-SG</v>
      </c>
      <c r="J6" s="109" t="str">
        <f>IFERROR(VLOOKUP(D6,DB!A:G,7,0),"")</f>
        <v>Dead</v>
      </c>
      <c r="K6" s="109" t="s">
        <v>39128</v>
      </c>
      <c r="L6" s="109" t="str">
        <f>IFERROR(VLOOKUP(D6,DB!A:I,9,0),"")</f>
        <v>Latis</v>
      </c>
    </row>
    <row r="7" spans="1:13">
      <c r="A7" s="109" t="s">
        <v>39129</v>
      </c>
      <c r="B7" s="109" t="str">
        <f>IFERROR(VLOOKUP(D7,DB!A:K,11,0),"")</f>
        <v>R5</v>
      </c>
      <c r="C7" s="109">
        <v>1</v>
      </c>
      <c r="D7" s="109" t="s">
        <v>38248</v>
      </c>
      <c r="E7" s="109" t="s">
        <v>39021</v>
      </c>
      <c r="F7" s="122">
        <v>45986.391886574071</v>
      </c>
      <c r="G7" s="111">
        <f ca="1">IFERROR(NOW()-F7,"")</f>
        <v>5.2983564819442108E-2</v>
      </c>
      <c r="H7" s="122">
        <v>45986.386099537034</v>
      </c>
      <c r="I7" s="109" t="str">
        <f>IFERROR(VLOOKUP(D7,DB!A:F,6,0),"")</f>
        <v>SCECO</v>
      </c>
      <c r="J7" s="109" t="str">
        <f>IFERROR(VLOOKUP(D7,DB!A:G,7,0),"")</f>
        <v>Haj Removal</v>
      </c>
      <c r="K7" s="109" t="s">
        <v>39130</v>
      </c>
      <c r="L7" s="109" t="str">
        <f>IFERROR(VLOOKUP(D7,DB!A:I,9,0),"")</f>
        <v>Latis</v>
      </c>
    </row>
    <row r="8" spans="1:13">
      <c r="A8" s="109" t="s">
        <v>39131</v>
      </c>
      <c r="B8" s="109" t="str">
        <f>IFERROR(VLOOKUP(D8,DB!A:K,11,0),"")</f>
        <v>R5</v>
      </c>
      <c r="C8" s="109">
        <v>2</v>
      </c>
      <c r="D8" s="109" t="s">
        <v>38236</v>
      </c>
      <c r="E8" s="109" t="s">
        <v>39100</v>
      </c>
      <c r="F8" s="122">
        <v>45986.401319444441</v>
      </c>
      <c r="G8" s="111">
        <f ca="1">IFERROR(NOW()-F8,"")</f>
        <v>4.355069444864057E-2</v>
      </c>
      <c r="H8" s="122">
        <v>45986.390798611108</v>
      </c>
      <c r="I8" s="109" t="str">
        <f>IFERROR(VLOOKUP(D8,DB!A:F,6,0),"")</f>
        <v>SCECO</v>
      </c>
      <c r="J8" s="109" t="str">
        <f>IFERROR(VLOOKUP(D8,DB!A:G,7,0),"")</f>
        <v>Haj Removal</v>
      </c>
      <c r="K8" s="109" t="s">
        <v>39130</v>
      </c>
      <c r="L8" s="109" t="str">
        <f>IFERROR(VLOOKUP(D8,DB!A:I,9,0),"")</f>
        <v>Latis</v>
      </c>
    </row>
    <row r="9" spans="1:13">
      <c r="A9" s="109"/>
      <c r="B9" s="109" t="str">
        <f>IFERROR(VLOOKUP(D9,DB!A:K,11,0),"")</f>
        <v/>
      </c>
      <c r="C9" s="109"/>
      <c r="D9"/>
      <c r="E9" s="109"/>
      <c r="F9" s="109"/>
      <c r="G9" s="111">
        <f ca="1">IFERROR(NOW()-F9,"")</f>
        <v>45986.44487013889</v>
      </c>
      <c r="H9" s="109"/>
      <c r="I9" s="109" t="str">
        <f>IFERROR(VLOOKUP(D9,DB!A:F,6,0),"")</f>
        <v/>
      </c>
      <c r="J9" s="109" t="str">
        <f>IFERROR(VLOOKUP(D9,DB!A:G,7,0),"")</f>
        <v/>
      </c>
      <c r="K9" s="109"/>
      <c r="L9" s="109" t="str">
        <f>IFERROR(VLOOKUP(D9,DB!A:I,9,0),"")</f>
        <v/>
      </c>
    </row>
    <row r="10" spans="1:13">
      <c r="A10" s="109"/>
      <c r="B10" s="109" t="str">
        <f>IFERROR(VLOOKUP(D10,DB!A:K,11,0),"")</f>
        <v>R5</v>
      </c>
      <c r="C10" s="109"/>
      <c r="D10" s="135" t="s">
        <v>33497</v>
      </c>
      <c r="E10" s="109"/>
      <c r="F10" s="109"/>
      <c r="G10" s="111">
        <f ca="1">IFERROR(NOW()-F10,"")</f>
        <v>45986.44487013889</v>
      </c>
      <c r="H10" s="109"/>
      <c r="I10" s="109" t="str">
        <f>IFERROR(VLOOKUP(D10,DB!A:F,6,0),"")</f>
        <v>Generator-SG</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45986.44487013889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45986.44487013889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45986.44487013889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45986.44487013889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45986.44487013889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45986.44487013889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45986.44487013889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45986.44487013889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45986.44487013889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45986.44487013889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45986.44487013889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45986.44487013889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45986.44487013889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45986.44487013889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45986.44487013889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45986.44487013889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45986.44487013889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45986.44487013889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45986.44487013889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45986.44487013889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45986.44487013889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45986.44487013889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45986.44487013889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45986.44487013889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45986.44487013889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45986.44487013889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45986.44487013889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45986.44487013889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45986.44487013889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45986.44487013889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45986.44487013889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45986.44487013889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45986.44487013889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45986.44487013889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45986.44487013889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45986.44487013889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45986.44487013889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39132</v>
      </c>
      <c r="B2" s="137" t="str">
        <f>IFERROR(VLOOKUP(D2,DB!A:K,11,0),"")</f>
        <v>R6</v>
      </c>
      <c r="C2" s="138">
        <v>2</v>
      </c>
      <c r="D2" s="137" t="s">
        <v>30913</v>
      </c>
      <c r="E2" s="109" t="s">
        <v>39021</v>
      </c>
      <c r="F2" s="139"/>
      <c r="G2" s="75">
        <f ca="1">IFERROR(NOW()-F2,"-")</f>
        <v>45986.44487013889</v>
      </c>
      <c r="H2" s="139"/>
      <c r="I2" s="137" t="str">
        <f>IFERROR(VLOOKUP(D2,DB!A:F,6,0),"")</f>
        <v>SCECO</v>
      </c>
      <c r="J2" s="137" t="str">
        <f>IFERROR(VLOOKUP(D2,DB!A:G,7,0),"")</f>
        <v>Good</v>
      </c>
      <c r="K2" s="140" t="s">
        <v>39133</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45986.44487013889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45986.44487013889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45986.44487013889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45986.44487013889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45986.44487013889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45986.44487013889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45986.44487013889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45986.44487013889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45986.44487013889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45986.44487013889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45986.44487013889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45986.44487013889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45986.44487013889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45986.44487013889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45986.44487013889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45986.44487013889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45986.44487013889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45986.44487013889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45986.44487013889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45986.44487013889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45986.44487013889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45986.44487013889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45986.44487013889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45986.44487013889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45986.44487013889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45986.44487013889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45986.44487013889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45986.44487013889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45986.44487013889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45986.44487013889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45986.44487013889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45986.44487013889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45986.44487013889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45986.44487013889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45986.44487013889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45986.44487013889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45986.44487013889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45986.44487013889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2025-11-25T07:42:41Z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