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0404" documentId="120_S{2AC9BD13-BADA-5192-A53E-5A8FF88502F6}" xr6:coauthVersionLast="47" xr6:coauthVersionMax="47" xr10:uidLastSave="{C9911F08-9D9D-4BC0-BA37-11607993C7F6}"/>
  <bookViews>
    <workbookView xWindow="-120" yWindow="-120" windowWidth="38640" windowHeight="21120" firstSheet="5"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7" i="2" l="1"/>
  <c r="G7" i="2"/>
  <c r="I7" i="2"/>
  <c r="J7" i="2"/>
  <c r="L7" i="2"/>
  <c r="J27" i="4"/>
  <c r="J22" i="4"/>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L22" i="4"/>
  <c r="B23" i="4"/>
  <c r="G23" i="4"/>
  <c r="I23" i="4"/>
  <c r="J23" i="4"/>
  <c r="L23" i="4"/>
  <c r="B24" i="4"/>
  <c r="G24" i="4"/>
  <c r="I24" i="4"/>
  <c r="J24" i="4"/>
  <c r="L24" i="4"/>
  <c r="B25" i="4"/>
  <c r="G25" i="4"/>
  <c r="I25" i="4"/>
  <c r="J25" i="4"/>
  <c r="L25" i="4"/>
  <c r="B26" i="4"/>
  <c r="G26" i="4"/>
  <c r="I26" i="4"/>
  <c r="J26" i="4"/>
  <c r="L26" i="4"/>
  <c r="B27" i="4"/>
  <c r="G27" i="4"/>
  <c r="I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4" i="2"/>
  <c r="G4" i="2"/>
  <c r="I4" i="2"/>
  <c r="J4" i="2"/>
  <c r="L4" i="2"/>
  <c r="B5" i="2"/>
  <c r="G5" i="2"/>
  <c r="I5" i="2"/>
  <c r="J5" i="2"/>
  <c r="L5" i="2"/>
  <c r="B6" i="2"/>
  <c r="G6" i="2"/>
  <c r="I6" i="2"/>
  <c r="J6" i="2"/>
  <c r="L6"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9" i="1"/>
  <c r="G9" i="1"/>
  <c r="I9" i="1"/>
  <c r="J9" i="1"/>
  <c r="L9" i="1"/>
  <c r="B10" i="1"/>
  <c r="G10" i="1"/>
  <c r="I10" i="1"/>
  <c r="J10" i="1"/>
  <c r="L10" i="1"/>
  <c r="B11" i="1"/>
  <c r="G11" i="1"/>
  <c r="I11" i="1"/>
  <c r="J11" i="1"/>
  <c r="L11"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G2" i="5"/>
  <c r="L3" i="1"/>
  <c r="L4" i="1"/>
  <c r="L5" i="1"/>
  <c r="L6" i="1"/>
  <c r="L7" i="1"/>
  <c r="L8" i="1"/>
  <c r="J3" i="1"/>
  <c r="J4" i="1"/>
  <c r="J5" i="1"/>
  <c r="J6" i="1"/>
  <c r="J7" i="1"/>
  <c r="J8" i="1"/>
  <c r="I3" i="1"/>
  <c r="I4" i="1"/>
  <c r="I5" i="1"/>
  <c r="I6" i="1"/>
  <c r="I7" i="1"/>
  <c r="I8" i="1"/>
  <c r="G3" i="1"/>
  <c r="G4" i="1"/>
  <c r="G5" i="1"/>
  <c r="G6" i="1"/>
  <c r="G7" i="1"/>
  <c r="G8" i="1"/>
  <c r="B3" i="1"/>
  <c r="B4" i="1"/>
  <c r="B5" i="1"/>
  <c r="B6" i="1"/>
  <c r="B7" i="1"/>
  <c r="B8" i="1"/>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alcChain>
</file>

<file path=xl/sharedStrings.xml><?xml version="1.0" encoding="utf-8"?>
<sst xmlns="http://schemas.openxmlformats.org/spreadsheetml/2006/main" count="180300" uniqueCount="39133">
  <si>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</si>
  <si>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</si>
  <si>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</si>
  <si>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</si>
  <si>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</si>
  <si>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</si>
  <si>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</si>
  <si>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</si>
  <si>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</si>
  <si>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</si>
  <si>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</si>
  <si>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</si>
  <si>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</si>
  <si>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</si>
  <si>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</si>
  <si>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</si>
  <si>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</si>
  <si>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</si>
  <si>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</si>
  <si>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</si>
  <si>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</si>
  <si>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</si>
  <si>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</si>
  <si>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</si>
  <si>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</si>
  <si>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</si>
  <si>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</si>
  <si>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</si>
  <si>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</si>
  <si>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</si>
  <si>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</si>
  <si>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</si>
  <si>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</si>
  <si>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</si>
  <si>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</si>
  <si>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</si>
  <si>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</si>
  <si>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</si>
  <si>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</si>
  <si>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</si>
  <si>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</si>
  <si>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</si>
  <si>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</si>
  <si>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</si>
  <si>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</si>
  <si>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</si>
  <si>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</si>
  <si>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</si>
  <si>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</si>
  <si>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</si>
  <si>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</si>
  <si>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</si>
  <si>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</si>
  <si>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</si>
  <si>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</si>
  <si>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</si>
  <si>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</si>
  <si>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</si>
  <si>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</si>
  <si>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</si>
  <si>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</si>
  <si>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</si>
  <si>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</si>
  <si>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</si>
  <si>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</si>
  <si>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</si>
  <si>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</si>
  <si>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</si>
  <si>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</si>
  <si>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</si>
  <si>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</si>
  <si>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</si>
  <si>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</si>
  <si>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</si>
  <si>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</si>
  <si>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</si>
  <si>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</si>
  <si>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</si>
  <si>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</si>
  <si>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</si>
  <si>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</si>
  <si>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</si>
  <si>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</si>
  <si>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</si>
  <si>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</si>
  <si>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</si>
  <si>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</si>
  <si>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</si>
  <si>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</si>
  <si>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</si>
  <si>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</si>
  <si>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</si>
  <si>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</si>
  <si>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</si>
  <si>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</si>
  <si>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</si>
  <si>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</si>
  <si>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</si>
  <si>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</si>
  <si>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</si>
  <si>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</si>
  <si>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</si>
  <si>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</si>
  <si>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</si>
  <si>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</si>
  <si>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</si>
  <si>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</si>
  <si>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</si>
  <si>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</si>
  <si>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</si>
  <si>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</si>
  <si>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</si>
  <si>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</si>
  <si>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</si>
  <si>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</si>
  <si>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</si>
  <si>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</si>
  <si>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</si>
  <si>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</si>
  <si>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</si>
  <si>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</si>
  <si>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</si>
  <si>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</si>
  <si>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</si>
  <si>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</si>
  <si>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</si>
  <si>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</si>
  <si>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</si>
  <si>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</si>
  <si>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</si>
  <si>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</si>
  <si>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</si>
  <si>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</si>
  <si>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</si>
  <si>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</si>
  <si>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</si>
  <si>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</si>
  <si>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</si>
  <si>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</si>
  <si>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</si>
  <si>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</si>
  <si>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</si>
  <si>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</si>
  <si>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</si>
  <si>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</si>
  <si>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</si>
  <si>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</si>
  <si>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</si>
  <si>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</si>
  <si>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</si>
  <si>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</si>
  <si>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</si>
  <si>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</si>
  <si>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</si>
  <si>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</si>
  <si>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</si>
  <si>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</si>
  <si>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</si>
  <si>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</si>
  <si>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</si>
  <si>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</si>
  <si>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</si>
  <si>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</si>
  <si>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</si>
  <si>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</si>
  <si>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</si>
  <si>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</si>
  <si>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</si>
  <si>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</si>
  <si>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</si>
  <si>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</si>
  <si>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</si>
  <si>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</si>
  <si>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</si>
  <si>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</si>
  <si>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</si>
  <si>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</si>
  <si>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</si>
  <si>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</si>
  <si>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</si>
  <si>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</si>
  <si>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</si>
  <si>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</si>
  <si>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</si>
  <si>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</si>
  <si>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</si>
  <si>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</si>
  <si>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</si>
  <si>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</si>
  <si>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</si>
  <si>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</si>
  <si>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</si>
  <si>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</si>
  <si>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</si>
  <si>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</si>
  <si>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</si>
  <si>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</si>
  <si>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</si>
  <si>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</si>
  <si>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</si>
  <si>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</si>
  <si>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</si>
  <si>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</si>
  <si>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</si>
  <si>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</si>
  <si>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</si>
  <si>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</si>
  <si>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</si>
  <si>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</si>
  <si>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</si>
  <si>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</si>
  <si>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</si>
  <si>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</si>
  <si>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</si>
  <si>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</si>
  <si>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</si>
  <si>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</si>
  <si>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</si>
  <si>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</si>
  <si>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</si>
  <si>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</si>
  <si>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</si>
  <si>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</si>
  <si>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</si>
  <si>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</si>
  <si>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</si>
  <si>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</si>
  <si>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</si>
  <si>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</si>
  <si>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</si>
  <si>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</si>
  <si>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</si>
  <si>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</si>
  <si>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</si>
  <si>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</si>
  <si>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</si>
  <si>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</si>
  <si>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</si>
  <si>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</si>
  <si>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</si>
  <si>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</si>
  <si>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</si>
  <si>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</si>
  <si>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</si>
  <si>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</si>
  <si>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</si>
  <si>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</si>
  <si>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</si>
  <si>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</si>
  <si>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</si>
  <si>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</si>
  <si>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</si>
  <si>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</si>
  <si>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</si>
  <si>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</si>
  <si>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</si>
  <si>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</si>
  <si>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</si>
  <si>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</si>
  <si>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</si>
  <si>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</si>
  <si>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</si>
  <si>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</si>
  <si>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</si>
  <si>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</si>
  <si>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</si>
  <si>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</si>
  <si>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</si>
  <si>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</si>
  <si>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</si>
  <si>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</si>
  <si>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</si>
  <si>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</si>
  <si>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</si>
  <si>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</si>
  <si>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</si>
  <si>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</si>
  <si>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</si>
  <si>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</si>
  <si>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</si>
  <si>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</si>
  <si>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</si>
  <si>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</si>
  <si>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</si>
  <si>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</si>
  <si>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</si>
  <si>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</si>
  <si>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</si>
  <si>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</si>
  <si>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</si>
  <si>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</si>
  <si>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</si>
  <si>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</si>
  <si>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</si>
  <si>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</si>
  <si>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</si>
  <si>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</si>
  <si>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</si>
  <si>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</si>
  <si>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</si>
  <si>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</si>
  <si>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</si>
  <si>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</si>
  <si>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</si>
  <si>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</si>
  <si>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</si>
  <si>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</si>
  <si>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</si>
  <si>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</si>
  <si>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</si>
  <si>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</si>
  <si>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</si>
  <si>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</si>
  <si>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</si>
  <si>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</si>
  <si>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</si>
  <si>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</si>
  <si>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</si>
  <si>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</si>
  <si>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</si>
  <si>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</si>
  <si>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</si>
  <si>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</si>
  <si>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</si>
  <si>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</si>
  <si>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</si>
  <si>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</si>
  <si>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</si>
  <si>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</si>
  <si>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</si>
  <si>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</si>
  <si>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</si>
  <si>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</si>
  <si>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</si>
  <si>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</si>
  <si>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</si>
  <si>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</si>
  <si>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</si>
  <si>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</si>
  <si>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</si>
  <si>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</si>
  <si>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</si>
  <si>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</si>
  <si>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</si>
  <si>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</si>
  <si>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</si>
  <si>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</si>
  <si>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</si>
  <si>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</si>
  <si>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</si>
  <si>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</si>
  <si>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</si>
  <si>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</si>
  <si>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</si>
  <si>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</si>
  <si>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</si>
  <si>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</si>
  <si>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</si>
  <si>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</si>
  <si>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</si>
  <si>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</si>
  <si>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</si>
  <si>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</si>
  <si>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</si>
  <si>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</si>
  <si>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</si>
  <si>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</si>
  <si>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</si>
  <si>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</si>
  <si>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</si>
  <si>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</si>
  <si>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</si>
  <si>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</si>
  <si>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</si>
  <si>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</si>
  <si>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</si>
  <si>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</si>
  <si>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</si>
  <si>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</si>
  <si>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</si>
  <si>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</si>
  <si>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</si>
  <si>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</si>
  <si>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</si>
  <si>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</si>
  <si>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</si>
  <si>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</si>
  <si>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</si>
  <si>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</si>
  <si>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</si>
  <si>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</si>
  <si>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</si>
  <si>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</si>
  <si>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</si>
  <si>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</si>
  <si>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</si>
  <si>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</si>
  <si>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</si>
  <si>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</si>
  <si>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</si>
  <si>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</si>
  <si>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</si>
  <si>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</si>
  <si>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</si>
  <si>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</si>
  <si>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</si>
  <si>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</si>
  <si>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</si>
  <si>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</si>
  <si>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</si>
  <si>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</si>
  <si>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</si>
  <si>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</si>
  <si>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</si>
  <si>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</si>
  <si>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</si>
  <si>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</si>
  <si>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</si>
  <si>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</si>
  <si>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</si>
  <si>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</si>
  <si>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</si>
  <si>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</si>
  <si>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</si>
  <si>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</si>
  <si>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</si>
  <si>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</si>
  <si>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</si>
  <si>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</si>
  <si>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</si>
  <si>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</si>
  <si>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</si>
  <si>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</si>
  <si>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</si>
  <si>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</si>
  <si>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</si>
  <si>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</si>
  <si>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</si>
  <si>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</si>
  <si>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</si>
  <si>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</si>
  <si>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</si>
  <si>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</si>
  <si>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</si>
  <si>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</si>
  <si>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</si>
  <si>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</si>
  <si>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</si>
  <si>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</si>
  <si>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</si>
  <si>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</si>
  <si>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</si>
  <si>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</si>
  <si>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</si>
  <si>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</si>
  <si>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</si>
  <si>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</si>
  <si>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</si>
  <si>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</si>
  <si>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</si>
  <si>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</si>
  <si>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</si>
  <si>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</si>
  <si>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</si>
  <si>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</si>
  <si>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</si>
  <si>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</si>
  <si>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</si>
  <si>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</si>
  <si>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</si>
  <si>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</si>
  <si>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</si>
  <si>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</si>
  <si>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</si>
  <si>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</si>
  <si>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</si>
  <si>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</si>
  <si>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</si>
  <si>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</si>
  <si>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</si>
  <si>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</si>
  <si>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</si>
  <si>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</si>
  <si>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</si>
  <si>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</si>
  <si>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</si>
  <si>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</si>
  <si>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</si>
  <si>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</si>
  <si>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</si>
  <si>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</si>
  <si>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</si>
  <si>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</si>
  <si>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</si>
  <si>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</si>
  <si>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</si>
  <si>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</si>
  <si>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</si>
  <si>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</si>
  <si>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</si>
  <si>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</si>
  <si>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</si>
  <si>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</si>
  <si>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</si>
  <si>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</si>
  <si>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</si>
  <si>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</si>
  <si>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</si>
  <si>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</si>
  <si>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</si>
  <si>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</si>
  <si>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</si>
  <si>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</si>
  <si>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</si>
  <si>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</si>
  <si>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</si>
  <si>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</si>
  <si>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</si>
  <si>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</si>
  <si>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</si>
  <si>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</si>
  <si>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</si>
  <si>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</si>
  <si>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</si>
  <si>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</si>
  <si>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</si>
  <si>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</si>
  <si>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</si>
  <si>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</si>
  <si>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</si>
  <si>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</si>
  <si>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</si>
  <si>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</si>
  <si>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</si>
  <si>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</si>
  <si>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</si>
  <si>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</si>
  <si>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</si>
  <si>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</si>
  <si>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</si>
  <si>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</si>
  <si>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</si>
  <si>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</si>
  <si>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</si>
  <si>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</si>
  <si>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</si>
  <si>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</si>
  <si>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</si>
  <si>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</si>
  <si>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</si>
  <si>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</si>
  <si>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</si>
  <si>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</si>
  <si>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</si>
  <si>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</si>
  <si>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</si>
  <si>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</si>
  <si>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</si>
  <si>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</si>
  <si>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</si>
  <si>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</si>
  <si>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</si>
  <si>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</si>
  <si>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</si>
  <si>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</si>
  <si>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</si>
  <si>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</si>
  <si>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</si>
  <si>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</si>
  <si>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</si>
  <si>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</si>
  <si>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</si>
  <si>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</si>
  <si>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</si>
  <si>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</si>
  <si>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</si>
  <si>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</si>
  <si>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</si>
  <si>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</si>
  <si>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</si>
  <si>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</si>
  <si>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</si>
  <si>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</si>
  <si>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</si>
  <si>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</si>
  <si>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</si>
  <si>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</si>
  <si>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</si>
  <si>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</si>
  <si>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</si>
  <si>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</si>
  <si>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</si>
  <si>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</si>
  <si>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</si>
  <si>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</si>
  <si>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</si>
  <si>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</si>
  <si>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</si>
  <si>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</si>
  <si>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</si>
  <si>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</si>
  <si>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</si>
  <si>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</si>
  <si>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</si>
  <si>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</si>
  <si>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</si>
  <si>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</si>
  <si>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</si>
  <si>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</si>
  <si>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</si>
  <si>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</si>
  <si>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</si>
  <si>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</si>
  <si>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</si>
  <si>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</si>
  <si>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</si>
  <si>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</si>
  <si>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</si>
  <si>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</si>
  <si>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</si>
  <si>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</si>
  <si>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</si>
  <si>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</si>
  <si>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</si>
  <si>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</si>
  <si>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</si>
  <si>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</si>
  <si>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</si>
  <si>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</si>
  <si>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</si>
  <si>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</si>
  <si>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</si>
  <si>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</si>
  <si>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</si>
  <si>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</si>
  <si>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</si>
  <si>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</si>
  <si>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</si>
  <si>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</si>
  <si>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</si>
  <si>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</si>
  <si>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</si>
  <si>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</si>
  <si>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</si>
  <si>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</si>
  <si>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</si>
  <si>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</si>
  <si>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</si>
  <si>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</si>
  <si>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</si>
  <si>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</si>
  <si>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</si>
  <si>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</si>
  <si>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</si>
  <si>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</si>
  <si>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</si>
  <si>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</si>
  <si>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</si>
  <si>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</si>
  <si>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</si>
  <si>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</si>
  <si>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</si>
  <si>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</si>
  <si>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</si>
  <si>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</si>
  <si>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</si>
  <si>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</si>
  <si>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</si>
  <si>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</si>
  <si>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</si>
  <si>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</si>
  <si>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</si>
  <si>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</si>
  <si>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</si>
  <si>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</si>
  <si>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</si>
  <si>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</si>
  <si>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</si>
  <si>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</si>
  <si>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</si>
  <si>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</si>
  <si>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</si>
  <si>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</si>
  <si>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</si>
  <si>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</si>
  <si>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</si>
  <si>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</si>
  <si>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</si>
  <si>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</si>
  <si>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</si>
  <si>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</si>
  <si>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</si>
  <si>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</si>
  <si>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</si>
  <si>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</si>
  <si>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</si>
  <si>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</si>
  <si>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</si>
  <si>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</si>
  <si>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</si>
  <si>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</si>
  <si>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</si>
  <si>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</si>
  <si>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</si>
  <si>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</si>
  <si>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</si>
  <si>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</si>
  <si>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</si>
  <si>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</si>
  <si>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</si>
  <si>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</si>
  <si>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</si>
  <si>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</si>
  <si>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</si>
  <si>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</si>
  <si>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</si>
  <si>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</si>
  <si>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</si>
  <si>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</si>
  <si>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</si>
  <si>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</si>
  <si>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</si>
  <si>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</si>
  <si>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</si>
  <si>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</si>
  <si>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</si>
  <si>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</si>
  <si>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</si>
  <si>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</si>
  <si>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</si>
  <si>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</si>
  <si>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</si>
  <si>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</si>
  <si>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</si>
  <si>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</si>
  <si>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</si>
  <si>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</si>
  <si>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</si>
  <si>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</si>
  <si>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</si>
  <si>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</si>
  <si>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</si>
  <si>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</si>
  <si>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</si>
  <si>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</si>
  <si>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</si>
  <si>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</si>
  <si>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</si>
  <si>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</si>
  <si>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</si>
  <si>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</si>
  <si>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</si>
  <si>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</si>
  <si>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</si>
  <si>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</si>
  <si>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</si>
  <si>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</si>
  <si>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</si>
  <si>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</si>
  <si>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</si>
  <si>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</si>
  <si>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</si>
  <si>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</si>
  <si>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</si>
  <si>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</si>
  <si>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</si>
  <si>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</si>
  <si>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</si>
  <si>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</si>
  <si>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</si>
  <si>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</si>
  <si>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</si>
  <si>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</si>
  <si>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</si>
  <si>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</si>
  <si>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</si>
  <si>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</si>
  <si>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</si>
  <si>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</si>
  <si>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</si>
  <si>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</si>
  <si>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</si>
  <si>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</si>
  <si>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</si>
  <si>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</si>
  <si>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</si>
  <si>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</si>
  <si>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</si>
  <si>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</si>
  <si>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</si>
  <si>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</si>
  <si>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</si>
  <si>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</si>
  <si>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</si>
  <si>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</si>
  <si>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</si>
  <si>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</si>
  <si>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</si>
  <si>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</si>
  <si>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</si>
  <si>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</si>
  <si>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</si>
  <si>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</si>
  <si>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</si>
  <si>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</si>
  <si>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</si>
  <si>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</si>
  <si>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</si>
  <si>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</si>
  <si>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</si>
  <si>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</si>
  <si>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</si>
  <si>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</si>
  <si>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</si>
  <si>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</si>
  <si>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</si>
  <si>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</si>
  <si>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</si>
  <si>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</si>
  <si>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</si>
  <si>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</si>
  <si>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</si>
  <si>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</si>
  <si>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</si>
  <si>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</si>
  <si>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</si>
  <si>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</si>
  <si>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</si>
  <si>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</si>
  <si>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</si>
  <si>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</si>
  <si>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</si>
  <si>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</si>
  <si>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</si>
  <si>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</si>
  <si>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</si>
  <si>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</si>
  <si>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</si>
  <si>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</si>
  <si>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</si>
  <si>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</si>
  <si>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</si>
  <si>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</si>
  <si>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</si>
  <si>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</si>
  <si>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</si>
  <si>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</si>
  <si>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</si>
  <si>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</si>
  <si>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</si>
  <si>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</si>
  <si>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</si>
  <si>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</si>
  <si>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</si>
  <si>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</si>
  <si>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</si>
  <si>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</si>
  <si>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</si>
  <si>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</si>
  <si>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</si>
  <si>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</si>
  <si>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</si>
  <si>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</si>
  <si>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</si>
  <si>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</si>
  <si>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</si>
  <si>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</si>
  <si>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</si>
  <si>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</si>
  <si>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</si>
  <si>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</si>
  <si>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</si>
  <si>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</si>
  <si>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</si>
  <si>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</si>
  <si>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</si>
  <si>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</si>
  <si>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</si>
  <si>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</si>
  <si>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</si>
  <si>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</si>
  <si>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</si>
  <si>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</si>
  <si>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</si>
  <si>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</si>
  <si>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</si>
  <si>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</si>
  <si>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</si>
  <si>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</si>
  <si>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</si>
  <si>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</si>
  <si>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</si>
  <si>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</si>
  <si>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</si>
  <si>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</si>
  <si>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</si>
  <si>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</si>
  <si>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</si>
  <si>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</si>
  <si>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</si>
  <si>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</si>
  <si>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</si>
  <si>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</si>
  <si>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</si>
  <si>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</si>
  <si>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</si>
  <si>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</si>
  <si>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</si>
  <si>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</si>
  <si>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</si>
  <si>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</si>
  <si>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</si>
  <si>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</si>
  <si>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</si>
  <si>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</si>
  <si>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</si>
  <si>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</si>
  <si>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</si>
  <si>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</si>
  <si>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</si>
  <si>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</si>
  <si>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</si>
  <si>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</si>
  <si>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</si>
  <si>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</si>
  <si>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</si>
  <si>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</si>
  <si>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</si>
  <si>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</si>
  <si>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</si>
  <si>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</si>
  <si>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</si>
  <si>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</si>
  <si>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</si>
  <si>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</si>
  <si>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</si>
  <si>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</si>
  <si>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</si>
  <si>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</si>
  <si>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</si>
  <si>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</si>
  <si>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</si>
  <si>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</si>
  <si>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</si>
  <si>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</si>
  <si>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</si>
  <si>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</si>
  <si>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</si>
  <si>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</si>
  <si>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</si>
  <si>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</si>
  <si>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</si>
  <si>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</si>
  <si>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</si>
  <si>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</si>
  <si>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</si>
  <si>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</si>
  <si>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</si>
  <si>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</si>
  <si>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</si>
  <si>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</si>
  <si>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</si>
  <si>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</si>
  <si>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</si>
  <si>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</si>
  <si>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</si>
  <si>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</si>
  <si>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</si>
  <si>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</si>
  <si>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</si>
  <si>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</si>
  <si>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</si>
  <si>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</si>
  <si>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</si>
  <si>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</si>
  <si>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</si>
  <si>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</si>
  <si>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</si>
  <si>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</si>
  <si>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</si>
  <si>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</si>
  <si>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</si>
  <si>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</si>
  <si>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</si>
  <si>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</si>
  <si>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</si>
  <si>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</si>
  <si>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</si>
  <si>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</si>
  <si>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</si>
  <si>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</si>
  <si>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</si>
  <si>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</si>
  <si>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</si>
  <si>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</si>
  <si>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</si>
  <si>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</si>
  <si>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</si>
  <si>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</si>
  <si>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</si>
  <si>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</si>
  <si>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</si>
  <si>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</si>
  <si>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</si>
  <si>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</si>
  <si>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</si>
  <si>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</si>
  <si>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</si>
  <si>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</si>
  <si>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</si>
  <si>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</si>
  <si>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</si>
  <si>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</si>
  <si>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</si>
  <si>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</si>
  <si>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</si>
  <si>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</si>
  <si>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</si>
  <si>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</si>
  <si>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</si>
  <si>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</si>
  <si>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</si>
  <si>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</si>
  <si>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</si>
  <si>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</si>
  <si>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</si>
  <si>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</si>
  <si>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</si>
  <si>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</si>
  <si>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</si>
  <si>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</si>
  <si>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</si>
  <si>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</si>
  <si>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</si>
  <si>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</si>
  <si>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</si>
  <si>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</si>
  <si>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</si>
  <si>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</si>
  <si>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</si>
  <si>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</si>
  <si>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</si>
  <si>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</si>
  <si>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</si>
  <si>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</si>
  <si>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</si>
  <si>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</si>
  <si>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</si>
  <si>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</si>
  <si>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</si>
  <si>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</si>
  <si>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</si>
  <si>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</si>
  <si>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</si>
  <si>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</si>
  <si>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</si>
  <si>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</si>
  <si>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</si>
  <si>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</si>
  <si>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</si>
  <si>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</si>
  <si>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</si>
  <si>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</si>
  <si>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</si>
  <si>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</si>
  <si>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</si>
  <si>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</si>
  <si>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</si>
  <si>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</si>
  <si>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</si>
  <si>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</si>
  <si>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</si>
  <si>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</si>
  <si>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</si>
  <si>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</si>
  <si>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</si>
  <si>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</si>
  <si>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</si>
  <si>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</si>
  <si>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</si>
  <si>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</si>
  <si>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</si>
  <si>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</si>
  <si>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</si>
  <si>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</si>
  <si>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</si>
  <si>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</si>
  <si>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</si>
  <si>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</si>
  <si>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</si>
  <si>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</si>
  <si>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</si>
  <si>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</si>
  <si>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</si>
  <si>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</si>
  <si>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</si>
  <si>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</si>
  <si>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</si>
  <si>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</si>
  <si>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</si>
  <si>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</si>
  <si>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</si>
  <si>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</si>
  <si>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</si>
  <si>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</si>
  <si>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</si>
  <si>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</si>
  <si>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</si>
  <si>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</si>
  <si>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</si>
  <si>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</si>
  <si>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</si>
  <si>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</si>
  <si>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</si>
  <si>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</si>
  <si>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</si>
  <si>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</si>
  <si>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</si>
  <si>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</si>
  <si>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</si>
  <si>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</si>
  <si>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</si>
  <si>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</si>
  <si>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</si>
  <si>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</si>
  <si>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</si>
  <si>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</si>
  <si>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</si>
  <si>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</si>
  <si>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</si>
  <si>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</si>
  <si>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</si>
  <si>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</si>
  <si>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</si>
  <si>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</si>
  <si>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</si>
  <si>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</si>
  <si>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</si>
  <si>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</si>
  <si>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</si>
  <si>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</si>
  <si>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</si>
  <si>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</si>
  <si>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</si>
  <si>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</si>
  <si>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</si>
  <si>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</si>
  <si>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</si>
  <si>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</si>
  <si>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</si>
  <si>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</si>
  <si>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</si>
  <si>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</si>
  <si>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</si>
  <si>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</si>
  <si>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</si>
  <si>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</si>
  <si>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</si>
  <si>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</si>
  <si>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</si>
  <si>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</si>
  <si>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</si>
  <si>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</si>
  <si>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</si>
  <si>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</si>
  <si>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</si>
  <si>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</si>
  <si>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</si>
  <si>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</si>
  <si>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</si>
  <si>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</si>
  <si>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</si>
  <si>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</si>
  <si>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</si>
  <si>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</si>
  <si>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</si>
  <si>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</si>
  <si>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</si>
  <si>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</si>
  <si>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</si>
  <si>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</si>
  <si>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</si>
  <si>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</si>
  <si>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</si>
  <si>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</si>
  <si>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</si>
  <si>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</si>
  <si>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</si>
  <si>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</si>
  <si>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</si>
  <si>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</si>
  <si>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</si>
  <si>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</si>
  <si>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</si>
  <si>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</si>
  <si>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</si>
  <si>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</si>
  <si>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</si>
  <si>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</si>
  <si>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</si>
  <si>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</si>
  <si>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</si>
  <si>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</si>
  <si>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</si>
  <si>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</si>
  <si>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</si>
  <si>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</si>
  <si>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</si>
  <si>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</si>
  <si>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</si>
  <si>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</si>
  <si>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</si>
  <si>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</si>
  <si>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</si>
  <si>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</si>
  <si>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</si>
  <si>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</si>
  <si>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</si>
  <si>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</si>
  <si>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</si>
  <si>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</si>
  <si>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</si>
  <si>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</si>
  <si>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</si>
  <si>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</si>
  <si>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</si>
  <si>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</si>
  <si>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</si>
  <si>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</si>
  <si>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</si>
  <si>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</si>
  <si>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</si>
  <si>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</si>
  <si>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</si>
  <si>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</si>
  <si>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</si>
  <si>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</si>
  <si>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</si>
  <si>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</si>
  <si>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</si>
  <si>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</si>
  <si>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</si>
  <si>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</si>
  <si>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</si>
  <si>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</si>
  <si>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</si>
  <si>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</si>
  <si>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</si>
  <si>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</si>
  <si>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</si>
  <si>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</si>
  <si>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</si>
  <si>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</si>
  <si>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</si>
  <si>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</si>
  <si>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</si>
  <si>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</si>
  <si>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</si>
  <si>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</si>
  <si>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</si>
  <si>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</si>
  <si>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</si>
  <si>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</si>
  <si>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</si>
  <si>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</si>
  <si>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</si>
  <si>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</si>
  <si>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</si>
  <si>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</si>
  <si>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</si>
  <si>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</si>
  <si>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</si>
  <si>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</si>
  <si>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</si>
  <si>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</si>
  <si>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</si>
  <si>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</si>
  <si>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</si>
  <si>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</si>
  <si>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</si>
  <si>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</si>
  <si>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</si>
  <si>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</si>
  <si>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</si>
  <si>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</si>
  <si>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</si>
  <si>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</si>
  <si>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</si>
  <si>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</si>
  <si>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</si>
  <si>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</si>
  <si>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</si>
  <si>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</si>
  <si>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</si>
  <si>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</si>
  <si>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</si>
  <si>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</si>
  <si>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</si>
  <si>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</si>
  <si>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</si>
  <si>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</si>
  <si>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</si>
  <si>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</si>
  <si>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</si>
  <si>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</si>
  <si>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</si>
  <si>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</si>
  <si>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</si>
  <si>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</si>
  <si>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</si>
  <si>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</si>
  <si>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</si>
  <si>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</si>
  <si>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</si>
  <si>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</si>
  <si>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</si>
  <si>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</si>
  <si>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</si>
  <si>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</si>
  <si>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</si>
  <si>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</si>
  <si>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</si>
  <si>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</si>
  <si>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</si>
  <si>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</si>
  <si>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</si>
  <si>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</si>
  <si>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</si>
  <si>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</si>
  <si>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</si>
  <si>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</si>
  <si>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</si>
  <si>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</si>
  <si>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</si>
  <si>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</si>
  <si>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</si>
  <si>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</si>
  <si>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</si>
  <si>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</si>
  <si>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</si>
  <si>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</si>
  <si>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</si>
  <si>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</si>
  <si>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</si>
  <si>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</si>
  <si>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</si>
  <si>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</si>
  <si>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</si>
  <si>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</si>
  <si>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</si>
  <si>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</si>
  <si>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</si>
  <si>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</si>
  <si>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</si>
  <si>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</si>
  <si>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</si>
  <si>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</si>
  <si>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</si>
  <si>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</si>
  <si>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</si>
  <si>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</si>
  <si>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</si>
  <si>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</si>
  <si>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</si>
  <si>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</si>
  <si>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</si>
  <si>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</si>
  <si>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</si>
  <si>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</si>
  <si>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</si>
  <si>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</si>
  <si>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</si>
  <si>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</si>
  <si>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</si>
  <si>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</si>
  <si>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</si>
  <si>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</si>
  <si>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</si>
  <si>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</si>
  <si>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</si>
  <si>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</si>
  <si>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</si>
  <si>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</si>
  <si>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</si>
  <si>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</si>
  <si>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</si>
  <si>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</si>
  <si>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</si>
  <si>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</si>
  <si>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</si>
  <si>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</si>
  <si>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</si>
  <si>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</si>
  <si>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</si>
  <si>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</si>
  <si>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</si>
  <si>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</si>
  <si>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</si>
  <si>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</si>
  <si>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</si>
  <si>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</si>
  <si>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</si>
  <si>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</si>
  <si>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</si>
  <si>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</si>
  <si>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</si>
  <si>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</si>
  <si>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</si>
  <si>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</si>
  <si>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</si>
  <si>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</si>
  <si>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</si>
  <si>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</si>
  <si>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</si>
  <si>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</si>
  <si>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</si>
  <si>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</si>
  <si>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</si>
  <si>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</si>
  <si>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</si>
  <si>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</si>
  <si>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</si>
  <si>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</si>
  <si>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</si>
  <si>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</si>
  <si>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</si>
  <si>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</si>
  <si>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</si>
  <si>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</si>
  <si>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</si>
  <si>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</si>
  <si>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</si>
  <si>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</si>
  <si>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</si>
  <si>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</si>
  <si>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</si>
  <si>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</si>
  <si>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</si>
  <si>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</si>
  <si>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</si>
  <si>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</si>
  <si>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</si>
  <si>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</si>
  <si>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</si>
  <si>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</si>
  <si>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</si>
  <si>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</si>
  <si>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</si>
  <si>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</si>
  <si>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</si>
  <si>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</si>
  <si>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</si>
  <si>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</si>
  <si>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</si>
  <si>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</si>
  <si>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</si>
  <si>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</si>
  <si>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</si>
  <si>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</si>
  <si>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</si>
  <si>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</si>
  <si>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</si>
  <si>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</si>
  <si>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</si>
  <si>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</si>
  <si>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</si>
  <si>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</si>
  <si>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</si>
  <si>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</si>
  <si>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</si>
  <si>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</si>
  <si>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</si>
  <si>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</si>
  <si>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</si>
  <si>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</si>
  <si>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</si>
  <si>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</si>
  <si>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</si>
  <si>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</si>
  <si>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</si>
  <si>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</si>
  <si>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</si>
  <si>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</si>
  <si>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</si>
  <si>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</si>
  <si>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</si>
  <si>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</si>
  <si>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</si>
  <si>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</si>
  <si>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</si>
  <si>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</si>
  <si>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</si>
  <si>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</si>
  <si>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</si>
  <si>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</si>
  <si>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</si>
  <si>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</si>
  <si>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</si>
  <si>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</si>
  <si>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</si>
  <si>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</si>
  <si>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</si>
  <si>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</si>
  <si>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</si>
  <si>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</si>
  <si>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</si>
  <si>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</si>
  <si>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</si>
  <si>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</si>
  <si>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</si>
  <si>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</si>
  <si>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</si>
  <si>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</si>
  <si>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</si>
  <si>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</si>
  <si>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</si>
  <si>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</si>
  <si>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</si>
  <si>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</si>
  <si>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</si>
  <si>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</si>
  <si>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</si>
  <si>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</si>
  <si>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</si>
  <si>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</si>
  <si>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</si>
  <si>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</si>
  <si>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</si>
  <si>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</si>
  <si>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</si>
  <si>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</si>
  <si>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</si>
  <si>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</si>
  <si>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</si>
  <si>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</si>
  <si>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</si>
  <si>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</si>
  <si>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</si>
  <si>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</si>
  <si>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</si>
  <si>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</si>
  <si>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</si>
  <si>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</si>
  <si>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</si>
  <si>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</si>
  <si>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</si>
  <si>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</si>
  <si>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</si>
  <si>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</si>
  <si>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</si>
  <si>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</si>
  <si>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</si>
  <si>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</si>
  <si>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</si>
  <si>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</si>
  <si>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</si>
  <si>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</si>
  <si>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</si>
  <si>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</si>
  <si>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</si>
  <si>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</si>
  <si>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</si>
  <si>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</si>
  <si>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</si>
  <si>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</si>
  <si>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</si>
  <si>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</si>
  <si>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</si>
  <si>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</si>
  <si>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</si>
  <si>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</si>
  <si>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</si>
  <si>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</si>
  <si>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</si>
  <si>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</si>
  <si>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</si>
  <si>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</si>
  <si>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</si>
  <si>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</si>
  <si>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</si>
  <si>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</si>
  <si>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</si>
  <si>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</si>
  <si>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</si>
  <si>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</si>
  <si>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</si>
  <si>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</si>
  <si>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</si>
  <si>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</si>
  <si>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</si>
  <si>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</si>
  <si>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</si>
  <si>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</si>
  <si>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</si>
  <si>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</si>
  <si>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</si>
  <si>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</si>
  <si>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</si>
  <si>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</si>
  <si>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</si>
  <si>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</si>
  <si>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</si>
  <si>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</si>
  <si>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</si>
  <si>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</si>
  <si>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</si>
  <si>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</si>
  <si>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</si>
  <si>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</si>
  <si>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</si>
  <si>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</si>
  <si>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</si>
  <si>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</si>
  <si>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</si>
  <si>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</si>
  <si>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</si>
  <si>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</si>
  <si>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</si>
  <si>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</si>
  <si>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</si>
  <si>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</si>
  <si>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</si>
  <si>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</si>
  <si>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</si>
  <si>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</si>
  <si>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</si>
  <si>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</si>
  <si>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</si>
  <si>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</si>
  <si>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</si>
  <si>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</si>
  <si>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</si>
  <si>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</si>
  <si>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</si>
  <si>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</si>
  <si>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</si>
  <si>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</si>
  <si>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</si>
  <si>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</si>
  <si>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</si>
  <si>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</si>
  <si>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</si>
  <si>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</si>
  <si>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</si>
  <si>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</si>
  <si>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</si>
  <si>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</si>
  <si>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</si>
  <si>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</si>
  <si>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</si>
  <si>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</si>
  <si>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</si>
  <si>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</si>
  <si>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</si>
  <si>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</si>
  <si>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</si>
  <si>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</si>
  <si>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</si>
  <si>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</si>
  <si>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</si>
  <si>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</si>
  <si>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</si>
  <si>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</si>
  <si>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</si>
  <si>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</si>
  <si>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</si>
  <si>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</si>
  <si>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</si>
  <si>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</si>
  <si>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</si>
  <si>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</si>
  <si>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</si>
  <si>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</si>
  <si>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</si>
  <si>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</si>
  <si>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</si>
  <si>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</si>
  <si>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</si>
  <si>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</si>
  <si>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</si>
  <si>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</si>
  <si>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</si>
  <si>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</si>
  <si>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</si>
  <si>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</si>
  <si>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</si>
  <si>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</si>
  <si>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</si>
  <si>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</si>
  <si>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</si>
  <si>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</si>
  <si>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</si>
  <si>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</si>
  <si>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</si>
  <si>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</si>
  <si>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</si>
  <si>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</si>
  <si>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</si>
  <si>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</si>
  <si>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</si>
  <si>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</si>
  <si>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</si>
  <si>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</si>
  <si>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</si>
  <si>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</si>
  <si>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</si>
  <si>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</si>
  <si>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</si>
  <si>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</si>
  <si>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</si>
  <si>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</si>
  <si>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</si>
  <si>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</si>
  <si>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</si>
  <si>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</si>
  <si>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</si>
  <si>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</si>
  <si>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</si>
  <si>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</si>
  <si>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</si>
  <si>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</si>
  <si>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</si>
  <si>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</si>
  <si>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</si>
  <si>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</si>
  <si>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</si>
  <si>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</si>
  <si>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</si>
  <si>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</si>
  <si>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</si>
  <si>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</si>
  <si>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</si>
  <si>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</si>
  <si>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</si>
  <si>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</si>
  <si>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</si>
  <si>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</si>
  <si>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</si>
  <si>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</si>
  <si>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</si>
  <si>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</si>
  <si>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</si>
  <si>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</si>
  <si>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</si>
  <si>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</si>
  <si>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</si>
  <si>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</si>
  <si>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</si>
  <si>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</si>
  <si>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</si>
  <si>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</si>
  <si>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</si>
  <si>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</si>
  <si>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</si>
  <si>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</si>
  <si>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</si>
  <si>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</si>
  <si>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</si>
  <si>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</si>
  <si>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</si>
  <si>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</si>
  <si>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</si>
  <si>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</si>
  <si>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</si>
  <si>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</si>
  <si>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</si>
  <si>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</si>
  <si>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</si>
  <si>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</si>
  <si>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</si>
  <si>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</si>
  <si>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</si>
  <si>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</si>
  <si>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</si>
  <si>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</si>
  <si>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</si>
  <si>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</si>
  <si>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</si>
  <si>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</si>
  <si>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</si>
  <si>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</si>
  <si>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</si>
  <si>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</si>
  <si>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</si>
  <si>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</si>
  <si>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</si>
  <si>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</si>
  <si>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</si>
  <si>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</si>
  <si>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</si>
  <si>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</si>
  <si>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</si>
  <si>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</si>
  <si>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</si>
  <si>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</si>
  <si>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</si>
  <si>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</si>
  <si>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</si>
  <si>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</si>
  <si>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</si>
  <si>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</si>
  <si>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</si>
  <si>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</si>
  <si>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</si>
  <si>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</si>
  <si>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</si>
  <si>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</si>
  <si>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</si>
  <si>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</si>
  <si>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</si>
  <si>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</si>
  <si>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</si>
  <si>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</si>
  <si>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</si>
  <si>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</si>
  <si>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</si>
  <si>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</si>
  <si>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</si>
  <si>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</si>
  <si>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</si>
  <si>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</si>
  <si>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</si>
  <si>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</si>
  <si>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</si>
  <si>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</si>
  <si>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</si>
  <si>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</si>
  <si>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</si>
  <si>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</si>
  <si>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</si>
  <si>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</si>
  <si>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</si>
  <si>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</si>
  <si>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</si>
  <si>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</si>
  <si>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</si>
  <si>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</si>
  <si>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</si>
  <si>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</si>
  <si>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</si>
  <si>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</si>
  <si>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</si>
  <si>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</si>
  <si>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</si>
  <si>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</si>
  <si>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</si>
  <si>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</si>
  <si>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</si>
  <si>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</si>
  <si>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</si>
  <si>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</si>
  <si>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</si>
  <si>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</si>
  <si>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</si>
  <si>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</si>
  <si>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</si>
  <si>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</si>
  <si>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</si>
  <si>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</si>
  <si>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</si>
  <si>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</si>
  <si>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</si>
  <si>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</si>
  <si>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</si>
  <si>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</si>
  <si>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</si>
  <si>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</si>
  <si>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</si>
  <si>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</si>
  <si>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</si>
  <si>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</si>
  <si>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</si>
  <si>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</si>
  <si>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</si>
  <si>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</si>
  <si>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</si>
  <si>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</si>
  <si>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</si>
  <si>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</si>
  <si>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</si>
  <si>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</si>
  <si>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</si>
  <si>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</si>
  <si>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</si>
  <si>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</si>
  <si>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</si>
  <si>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</si>
  <si>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</si>
  <si>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</si>
  <si>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</si>
  <si>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</si>
  <si>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</si>
  <si>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</si>
  <si>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</si>
  <si>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</si>
  <si>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</si>
  <si>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</si>
  <si>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</si>
  <si>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</si>
  <si>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</si>
  <si>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</si>
  <si>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</si>
  <si>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</si>
  <si>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</si>
  <si>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</si>
  <si>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</si>
  <si>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</si>
  <si>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</si>
  <si>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</si>
  <si>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</si>
  <si>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</si>
  <si>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</si>
  <si>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</si>
  <si>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</si>
  <si>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</si>
  <si>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</si>
  <si>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</si>
  <si>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</si>
  <si>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</si>
  <si>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</si>
  <si>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</si>
  <si>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</si>
  <si>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</si>
  <si>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</si>
  <si>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</si>
  <si>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</si>
  <si>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</si>
  <si>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</si>
  <si>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</si>
  <si>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</si>
  <si>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</si>
  <si>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</si>
  <si>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</si>
  <si>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</si>
  <si>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</si>
  <si>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</si>
  <si>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</si>
  <si>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</si>
  <si>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</si>
  <si>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</si>
  <si>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</si>
  <si>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</si>
  <si>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</si>
  <si>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</si>
  <si>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</si>
  <si>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</si>
  <si>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</si>
  <si>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</si>
  <si>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</si>
  <si>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</si>
  <si>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</si>
  <si>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</si>
  <si>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</si>
  <si>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</si>
  <si>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</si>
  <si>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</si>
  <si>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</si>
  <si>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</si>
  <si>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</si>
  <si>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</si>
  <si>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</si>
  <si>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</si>
  <si>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</si>
  <si>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</si>
  <si>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</si>
  <si>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</si>
  <si>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</si>
  <si>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</si>
  <si>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</si>
  <si>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</si>
  <si>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</si>
  <si>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</si>
  <si>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</si>
  <si>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</si>
  <si>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</si>
  <si>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</si>
  <si>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</si>
  <si>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</si>
  <si>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</si>
  <si>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</si>
  <si>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</si>
  <si>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</si>
  <si>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</si>
  <si>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</si>
  <si>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</si>
  <si>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</si>
  <si>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</si>
  <si>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</si>
  <si>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</si>
  <si>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</si>
  <si>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</si>
  <si>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</si>
  <si>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</si>
  <si>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</si>
  <si>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</si>
  <si>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</si>
  <si>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</si>
  <si>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</si>
  <si>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</si>
  <si>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</si>
  <si>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</si>
  <si>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</si>
  <si>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</si>
  <si>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</si>
  <si>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</si>
  <si>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</si>
  <si>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</si>
  <si>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</si>
  <si>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</si>
  <si>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</si>
  <si>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</si>
  <si>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</si>
  <si>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</si>
  <si>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</si>
  <si>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</si>
  <si>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</si>
  <si>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</si>
  <si>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</si>
  <si>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</si>
  <si>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</si>
  <si>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</si>
  <si>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</si>
  <si>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</si>
  <si>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</si>
  <si>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</si>
  <si>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</si>
  <si>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</si>
  <si>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</si>
  <si>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</si>
  <si>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</si>
  <si>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</si>
  <si>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</si>
  <si>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</si>
  <si>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</si>
  <si>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</si>
  <si>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</si>
  <si>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</si>
  <si>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</si>
  <si>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</si>
  <si>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</si>
  <si>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</si>
  <si>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</si>
  <si>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</si>
  <si>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</si>
  <si>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</si>
  <si>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</si>
  <si>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</si>
  <si>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</si>
  <si>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</si>
  <si>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</si>
  <si>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</si>
  <si>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</si>
  <si>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</si>
  <si>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</si>
  <si>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</si>
  <si>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</si>
  <si>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</si>
  <si>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</si>
  <si>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</si>
  <si>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</si>
  <si>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</si>
  <si>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</si>
  <si>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</si>
  <si>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</si>
  <si>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</si>
  <si>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</si>
  <si>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</si>
  <si>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</si>
  <si>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</si>
  <si>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</si>
  <si>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</si>
  <si>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</si>
  <si>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</si>
  <si>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</si>
  <si>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</si>
  <si>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</si>
  <si>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</si>
  <si>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</si>
  <si>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</si>
  <si>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</si>
  <si>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</si>
  <si>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</si>
  <si>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</si>
  <si>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</si>
  <si>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</si>
  <si>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</si>
  <si>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</si>
  <si>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</si>
  <si>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</si>
  <si>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</si>
  <si>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</si>
  <si>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</si>
  <si>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</si>
  <si>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</si>
  <si>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</si>
  <si>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</si>
  <si>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</si>
  <si>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</si>
  <si>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</si>
  <si>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</si>
  <si>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</si>
  <si>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</si>
  <si>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</si>
  <si>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</si>
  <si>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</si>
  <si>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</si>
  <si>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</si>
  <si>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</si>
  <si>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</si>
  <si>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</si>
  <si>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</si>
  <si>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</si>
  <si>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</si>
  <si>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</si>
  <si>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</si>
  <si>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</si>
  <si>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</si>
  <si>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</si>
  <si>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</si>
  <si>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</si>
  <si>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</si>
  <si>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</si>
  <si>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</si>
  <si>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</si>
  <si>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</si>
  <si>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</si>
  <si>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</si>
  <si>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</si>
  <si>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</si>
  <si>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</si>
  <si>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</si>
  <si>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</si>
  <si>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</si>
  <si>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</si>
  <si>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</si>
  <si>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</si>
  <si>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</si>
  <si>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</si>
  <si>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</si>
  <si>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</si>
  <si>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</si>
  <si>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</si>
  <si>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</si>
  <si>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</si>
  <si>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</si>
  <si>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</si>
  <si>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</si>
  <si>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</si>
  <si>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</si>
  <si>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</si>
  <si>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</si>
  <si>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</si>
  <si>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</si>
  <si>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</si>
  <si>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</si>
  <si>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</si>
  <si>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</si>
  <si>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</si>
  <si>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</si>
  <si>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</si>
  <si>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</si>
  <si>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</si>
  <si>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</si>
  <si>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</si>
  <si>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</si>
  <si>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</si>
  <si>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</si>
  <si>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</si>
  <si>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</si>
  <si>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</si>
  <si>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</si>
  <si>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</si>
  <si>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</si>
  <si>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</si>
  <si>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</si>
  <si>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</si>
  <si>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</si>
  <si>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</si>
  <si>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</si>
  <si>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</si>
  <si>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</si>
  <si>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</si>
  <si>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</si>
  <si>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</si>
  <si>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</si>
  <si>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</si>
  <si>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</si>
  <si>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</si>
  <si>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</si>
  <si>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</si>
  <si>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</si>
  <si>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</si>
  <si>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</si>
  <si>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</si>
  <si>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</si>
  <si>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</si>
  <si>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</si>
  <si>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</si>
  <si>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</si>
  <si>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</si>
  <si>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</si>
  <si>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</si>
  <si>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</si>
  <si>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</si>
  <si>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</si>
  <si>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</si>
  <si>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</si>
  <si>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</si>
  <si>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</si>
  <si>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</si>
  <si>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</si>
  <si>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</si>
  <si>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</si>
  <si>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</si>
  <si>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</si>
  <si>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</si>
  <si>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</si>
  <si>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</si>
  <si>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</si>
  <si>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</si>
  <si>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</si>
  <si>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</si>
  <si>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</si>
  <si>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</si>
  <si>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</si>
  <si>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</si>
  <si>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</si>
  <si>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</si>
  <si>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</si>
  <si>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</si>
  <si>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</si>
  <si>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</si>
  <si>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</si>
  <si>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</si>
  <si>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</si>
  <si>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</si>
  <si>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</si>
  <si>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</si>
  <si>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</si>
  <si>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</si>
  <si>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</si>
  <si>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</si>
  <si>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</si>
  <si>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</si>
  <si>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</si>
  <si>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</si>
  <si>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</si>
  <si>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</si>
  <si>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</si>
  <si>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</si>
  <si>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</si>
  <si>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</si>
  <si>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</si>
  <si>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</si>
  <si>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</si>
  <si>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</si>
  <si>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</si>
  <si>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</si>
  <si>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</si>
  <si>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</si>
  <si>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</si>
  <si>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</si>
  <si>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</si>
  <si>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</si>
  <si>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</si>
  <si>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</si>
  <si>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</si>
  <si>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</si>
  <si>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</si>
  <si>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</si>
  <si>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</si>
  <si>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</si>
  <si>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</si>
  <si>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</si>
  <si>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</si>
  <si>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</si>
  <si>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</si>
  <si>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</si>
  <si>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</si>
  <si>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</si>
  <si>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</si>
  <si>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</si>
  <si>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</si>
  <si>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</si>
  <si>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</si>
  <si>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</si>
  <si>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</si>
  <si>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</si>
  <si>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</si>
  <si>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</si>
  <si>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</si>
  <si>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</si>
  <si>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</si>
  <si>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</si>
  <si>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</si>
  <si>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</si>
  <si>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</si>
  <si>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</si>
  <si>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</si>
  <si>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</si>
  <si>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</si>
  <si>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</si>
  <si>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</si>
  <si>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</si>
  <si>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</si>
  <si>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</si>
  <si>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</si>
  <si>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</si>
  <si>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</si>
  <si>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</si>
  <si>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</si>
  <si>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</si>
  <si>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</si>
  <si>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</si>
  <si>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</si>
  <si>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</si>
  <si>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</si>
  <si>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</si>
  <si>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</si>
  <si>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</si>
  <si>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</si>
  <si>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</si>
  <si>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</si>
  <si>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</si>
  <si>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</si>
  <si>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</si>
  <si>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</si>
  <si>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</si>
  <si>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</si>
  <si>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</si>
  <si>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</si>
  <si>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</si>
  <si>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</si>
  <si>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</si>
  <si>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</si>
  <si>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</si>
  <si>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</si>
  <si>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</si>
  <si>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</si>
  <si>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</si>
  <si>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</si>
  <si>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</si>
  <si>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</si>
  <si>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</si>
  <si>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</si>
  <si>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</si>
  <si>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</si>
  <si>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</si>
  <si>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</si>
  <si>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</si>
  <si>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</si>
  <si>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</si>
  <si>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</si>
  <si>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</si>
  <si>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</si>
  <si>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</si>
  <si>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</si>
  <si>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</si>
  <si>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</si>
  <si>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</si>
  <si>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</si>
  <si>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</si>
  <si>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</si>
  <si>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</si>
  <si>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</si>
  <si>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</si>
  <si>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</si>
  <si>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</si>
  <si>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</si>
  <si>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</si>
  <si>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</si>
  <si>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</si>
  <si>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</si>
  <si>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</si>
  <si>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</si>
  <si>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</si>
  <si>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</si>
  <si>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</si>
  <si>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</si>
  <si>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</si>
  <si>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</si>
  <si>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</si>
  <si>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</si>
  <si>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</si>
  <si>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</si>
  <si>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</si>
  <si>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</si>
  <si>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</si>
  <si>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</si>
  <si>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</si>
  <si>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</si>
  <si>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</si>
  <si>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</si>
  <si>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</si>
  <si>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</si>
  <si>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</si>
  <si>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</si>
  <si>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</si>
  <si>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</si>
  <si>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</si>
  <si>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</si>
  <si>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</si>
  <si>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</si>
  <si>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</si>
  <si>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</si>
  <si>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</si>
  <si>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</si>
  <si>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</si>
  <si>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</si>
  <si>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</si>
  <si>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</si>
  <si>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</si>
  <si>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</si>
  <si>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</si>
  <si>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</si>
  <si>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</si>
  <si>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</si>
  <si>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</si>
  <si>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</si>
  <si>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</si>
  <si>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</si>
  <si>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</si>
  <si>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</si>
  <si>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</si>
  <si>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</si>
  <si>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</si>
  <si>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</si>
  <si>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</si>
  <si>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</si>
  <si>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</si>
  <si>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</si>
  <si>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</si>
  <si>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</si>
  <si>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</si>
  <si>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</si>
  <si>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</si>
  <si>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</si>
  <si>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</si>
  <si>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</si>
  <si>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</si>
  <si>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</si>
  <si>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</si>
  <si>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</si>
  <si>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</si>
  <si>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</si>
  <si>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</si>
  <si>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</si>
  <si>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</si>
  <si>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</si>
  <si>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</si>
  <si>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</si>
  <si>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</si>
  <si>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</si>
  <si>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</si>
  <si>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</si>
  <si>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</si>
  <si>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</si>
  <si>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</si>
  <si>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</si>
  <si>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</si>
  <si>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</si>
  <si>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</si>
  <si>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</si>
  <si>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</si>
  <si>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</si>
  <si>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</si>
  <si>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</si>
  <si>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</si>
  <si>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</si>
  <si>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</si>
  <si>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</si>
  <si>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</si>
  <si>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</si>
  <si>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</si>
  <si>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</si>
  <si>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</si>
  <si>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</si>
  <si>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</si>
  <si>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</si>
  <si>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</si>
  <si>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</si>
  <si>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</si>
  <si>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</si>
  <si>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</si>
  <si>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</si>
  <si>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</si>
  <si>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</si>
  <si>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</si>
  <si>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</si>
  <si>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</si>
  <si>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</si>
  <si>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</si>
  <si>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</si>
  <si>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</si>
  <si>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</si>
  <si>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</si>
  <si>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</si>
  <si>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</si>
  <si>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</si>
  <si>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</si>
  <si>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</si>
  <si>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</si>
  <si>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</si>
  <si>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</si>
  <si>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</si>
  <si>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</si>
  <si>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</si>
  <si>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</si>
  <si>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</si>
  <si>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</si>
  <si>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</si>
  <si>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</si>
  <si>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</si>
  <si>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</si>
  <si>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</si>
  <si>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</si>
  <si>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</si>
  <si>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</si>
  <si>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</si>
  <si>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</si>
  <si>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</si>
  <si>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</si>
  <si>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</si>
  <si>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</si>
  <si>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</si>
  <si>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</si>
  <si>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</si>
  <si>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</si>
  <si>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</si>
  <si>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</si>
  <si>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</si>
  <si>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</si>
  <si>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</si>
  <si>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</si>
  <si>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</si>
  <si>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</si>
  <si>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</si>
  <si>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</si>
  <si>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</si>
  <si>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</si>
  <si>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</si>
  <si>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</si>
  <si>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</si>
  <si>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</si>
  <si>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</si>
  <si>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</si>
  <si>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</si>
  <si>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</si>
  <si>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</si>
  <si>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</si>
  <si>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</si>
  <si>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</si>
  <si>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</si>
  <si>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</si>
  <si>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</si>
  <si>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</si>
  <si>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</si>
  <si>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</si>
  <si>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</si>
  <si>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</si>
  <si>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</si>
  <si>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</si>
  <si>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</si>
  <si>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</si>
  <si>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</si>
  <si>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</si>
  <si>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</si>
  <si>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</si>
  <si>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</si>
  <si>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</si>
  <si>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</si>
  <si>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</si>
  <si>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</si>
  <si>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</si>
  <si>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</si>
  <si>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</si>
  <si>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</si>
  <si>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</si>
  <si>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</si>
  <si>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</si>
  <si>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</si>
  <si>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</si>
  <si>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</si>
  <si>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</si>
  <si>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</si>
  <si>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</si>
  <si>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</si>
  <si>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</si>
  <si>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</si>
  <si>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</si>
  <si>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</si>
  <si>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</si>
  <si>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</si>
  <si>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</si>
  <si>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</si>
  <si>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</si>
  <si>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</si>
  <si>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</si>
  <si>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</si>
  <si>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</si>
  <si>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</si>
  <si>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</si>
  <si>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</si>
  <si>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</si>
  <si>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</si>
  <si>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</si>
  <si>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</si>
  <si>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</si>
  <si>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</si>
  <si>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</si>
  <si>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</si>
  <si>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</si>
  <si>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</si>
  <si>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</si>
  <si>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</si>
  <si>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</si>
  <si>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</si>
  <si>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</si>
  <si>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</si>
  <si>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</si>
  <si>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</si>
  <si>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</si>
  <si>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</si>
  <si>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</si>
  <si>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</si>
  <si>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</si>
  <si>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</si>
  <si>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</si>
  <si>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</si>
  <si>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</si>
  <si>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</si>
  <si>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</si>
  <si>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</si>
  <si>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</si>
  <si>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</si>
  <si>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</si>
  <si>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</si>
  <si>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</si>
  <si>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</si>
  <si>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</si>
  <si>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</si>
  <si>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</si>
  <si>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</si>
  <si>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</si>
  <si>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</si>
  <si>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</si>
  <si>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</si>
  <si>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</si>
  <si>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</si>
  <si>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</si>
  <si>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</si>
  <si>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</si>
  <si>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</si>
  <si>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</si>
  <si>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</si>
  <si>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</si>
  <si>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</si>
  <si>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</si>
  <si>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</si>
  <si>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</si>
  <si>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</si>
  <si>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</si>
  <si>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</si>
  <si>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</si>
  <si>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</si>
  <si>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</si>
  <si>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</si>
  <si>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</si>
  <si>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</si>
  <si>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</si>
  <si>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</si>
  <si>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</si>
  <si>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</si>
  <si>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</si>
  <si>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</si>
  <si>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</si>
  <si>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</si>
  <si>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</si>
  <si>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</si>
  <si>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</si>
  <si>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</si>
  <si>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</si>
  <si>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</si>
  <si>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</si>
  <si>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</si>
  <si>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</si>
  <si>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</si>
  <si>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</si>
  <si>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</si>
  <si>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</si>
  <si>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</si>
  <si>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</si>
  <si>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</si>
  <si>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</si>
  <si>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</si>
  <si>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</si>
  <si>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</si>
  <si>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</si>
  <si>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</si>
  <si>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</si>
  <si>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</si>
  <si>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</si>
  <si>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</si>
  <si>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</si>
  <si>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</si>
  <si>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</si>
  <si>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</si>
  <si>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</si>
  <si>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</si>
  <si>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</si>
  <si>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</si>
  <si>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</si>
  <si>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</si>
  <si>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</si>
  <si>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</si>
  <si>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</si>
  <si>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</si>
  <si>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</si>
  <si>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</si>
  <si>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</si>
  <si>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</si>
  <si>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</si>
  <si>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</si>
  <si>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</si>
  <si>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</si>
  <si>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</si>
  <si>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</si>
  <si>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</si>
  <si>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</si>
  <si>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</si>
  <si>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</si>
  <si>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</si>
  <si>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</si>
  <si>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</si>
  <si>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</si>
  <si>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</si>
  <si>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</si>
  <si>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</si>
  <si>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</si>
  <si>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</si>
  <si>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</si>
  <si>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</si>
  <si>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</si>
  <si>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</si>
  <si>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</si>
  <si>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</si>
  <si>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</si>
  <si>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</si>
  <si>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</si>
  <si>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</si>
  <si>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</si>
  <si>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</si>
  <si>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</si>
  <si>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</si>
  <si>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</si>
  <si>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</si>
  <si>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</si>
  <si>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</si>
  <si>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</si>
  <si>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</si>
  <si>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</si>
  <si>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</si>
  <si>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</si>
  <si>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</si>
  <si>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</si>
  <si>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</si>
  <si>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</si>
  <si>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</si>
  <si>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</si>
  <si>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</si>
  <si>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</si>
  <si>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</si>
  <si>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</si>
  <si>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</si>
  <si>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</si>
  <si>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</si>
  <si>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</si>
  <si>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</si>
  <si>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</si>
  <si>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</si>
  <si>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</si>
  <si>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</si>
  <si>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</si>
  <si>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</si>
  <si>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</si>
  <si>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</si>
  <si>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</si>
  <si>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</si>
  <si>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</si>
  <si>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</si>
  <si>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</si>
  <si>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</si>
  <si>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</si>
  <si>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</si>
  <si>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</si>
  <si>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</si>
  <si>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</si>
  <si>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</si>
  <si>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</si>
  <si>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</si>
  <si>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</si>
  <si>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</si>
  <si>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</si>
  <si>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</si>
  <si>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</si>
  <si>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</si>
  <si>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</si>
  <si>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</si>
  <si>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</si>
  <si>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</si>
  <si>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</si>
  <si>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</si>
  <si>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</si>
  <si>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</si>
  <si>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</si>
  <si>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</si>
  <si>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</si>
  <si>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</si>
  <si>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</si>
  <si>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</si>
  <si>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</si>
  <si>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</si>
  <si>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</si>
  <si>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</si>
  <si>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</si>
  <si>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</si>
  <si>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</si>
  <si>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</si>
  <si>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</si>
  <si>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</si>
  <si>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</si>
  <si>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</si>
  <si>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</si>
  <si>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</si>
  <si>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</si>
  <si>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</si>
  <si>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</si>
  <si>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</si>
  <si>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</si>
  <si>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</si>
  <si>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</si>
  <si>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</si>
  <si>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</si>
  <si>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</si>
  <si>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</si>
  <si>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</si>
  <si>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</si>
  <si>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</si>
  <si>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</si>
  <si>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</si>
  <si>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</si>
  <si>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</si>
  <si>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</si>
  <si>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</si>
  <si>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</si>
  <si>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</si>
  <si>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</si>
  <si>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</si>
  <si>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</si>
  <si>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</si>
  <si>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</si>
  <si>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</si>
  <si>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</si>
  <si>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</si>
  <si>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</si>
  <si>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</si>
  <si>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</si>
  <si>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</si>
  <si>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</si>
  <si>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</si>
  <si>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</si>
  <si>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</si>
  <si>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</si>
  <si>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</si>
  <si>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</si>
  <si>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</si>
  <si>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</si>
  <si>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</si>
  <si>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</si>
  <si>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</si>
  <si>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</si>
  <si>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</si>
  <si>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</si>
  <si>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</si>
  <si>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</si>
  <si>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</si>
  <si>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</si>
  <si>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</si>
  <si>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</si>
  <si>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</si>
  <si>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</si>
  <si>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</si>
  <si>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</si>
  <si>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</si>
  <si>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</si>
  <si>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</si>
  <si>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</si>
  <si>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</si>
  <si>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</si>
  <si>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</si>
  <si>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</si>
  <si>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</si>
  <si>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</si>
  <si>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</si>
  <si>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</si>
  <si>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</si>
  <si>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</si>
  <si>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</si>
  <si>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</si>
  <si>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</si>
  <si>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</si>
  <si>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</si>
  <si>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</si>
  <si>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</si>
  <si>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</si>
  <si>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</si>
  <si>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</si>
  <si>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</si>
  <si>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</si>
  <si>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</si>
  <si>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</si>
  <si>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</si>
  <si>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</si>
  <si>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</si>
  <si>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</si>
  <si>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</si>
  <si>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</si>
  <si>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</si>
  <si>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</si>
  <si>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</si>
  <si>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</si>
  <si>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</si>
  <si>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</si>
  <si>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</si>
  <si>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</si>
  <si>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</si>
  <si>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</si>
  <si>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</si>
  <si>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</si>
  <si>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</si>
  <si>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</si>
  <si>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</si>
  <si>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</si>
  <si>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</si>
  <si>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</si>
  <si>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</si>
  <si>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</si>
  <si>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</si>
  <si>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</si>
  <si>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</si>
  <si>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</si>
  <si>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</si>
  <si>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</si>
  <si>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</si>
  <si>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</si>
  <si>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</si>
  <si>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</si>
  <si>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</si>
  <si>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</si>
  <si>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</si>
  <si>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</si>
  <si>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</si>
  <si>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</si>
  <si>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</si>
  <si>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</si>
  <si>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</si>
  <si>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</si>
  <si>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</si>
  <si>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</si>
  <si>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</si>
  <si>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</si>
  <si>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</si>
  <si>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</si>
  <si>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</si>
  <si>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</si>
  <si>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</si>
  <si>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</si>
  <si>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</si>
  <si>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</si>
  <si>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</si>
  <si>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</si>
  <si>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</si>
  <si>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</si>
  <si>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</si>
  <si>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</si>
  <si>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</si>
  <si>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</si>
  <si>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</si>
  <si>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</si>
  <si>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</si>
  <si>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</si>
  <si>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</si>
  <si>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</si>
  <si>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</si>
  <si>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</si>
  <si>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</si>
  <si>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</si>
  <si>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</si>
  <si>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</si>
  <si>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</si>
  <si>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</si>
  <si>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</si>
  <si>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</si>
  <si>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</si>
  <si>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</si>
  <si>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</si>
  <si>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</si>
  <si>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</si>
  <si>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</si>
  <si>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</si>
  <si>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</si>
  <si>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</si>
  <si>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</si>
  <si>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</si>
  <si>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</si>
  <si>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</si>
  <si>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</si>
  <si>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</si>
  <si>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</si>
  <si>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</si>
  <si>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</si>
  <si>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</si>
  <si>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</si>
  <si>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</si>
  <si>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</si>
  <si>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</si>
  <si>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</si>
  <si>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</si>
  <si>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</si>
  <si>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</si>
  <si>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</si>
  <si>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</si>
  <si>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</si>
  <si>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</si>
  <si>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</si>
  <si>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</si>
  <si>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</si>
  <si>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</si>
  <si>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</si>
  <si>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</si>
  <si>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</si>
  <si>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</si>
  <si>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</si>
  <si>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</si>
  <si>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</si>
  <si>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</si>
  <si>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</si>
  <si>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</si>
  <si>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</si>
  <si>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</si>
  <si>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</si>
  <si>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</si>
  <si>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</si>
  <si>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</si>
  <si>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</si>
  <si>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</si>
  <si>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</si>
  <si>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</si>
  <si>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</si>
  <si>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</si>
  <si>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</si>
  <si>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</si>
  <si>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</si>
  <si>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</si>
  <si>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</si>
  <si>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</si>
  <si>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</si>
  <si>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</si>
  <si>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</si>
  <si>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</si>
  <si>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</si>
  <si>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</si>
  <si>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</si>
  <si>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</si>
  <si>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</si>
  <si>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</si>
  <si>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</si>
  <si>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</si>
  <si>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</si>
  <si>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</si>
  <si>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</si>
  <si>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</si>
  <si>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</si>
  <si>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</si>
  <si>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</si>
  <si>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</si>
  <si>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</si>
  <si>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</si>
  <si>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</si>
  <si>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</si>
  <si>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</si>
  <si>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</si>
  <si>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</si>
  <si>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</si>
  <si>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</si>
  <si>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</si>
  <si>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</si>
  <si>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</si>
  <si>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</si>
  <si>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</si>
  <si>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</si>
  <si>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</si>
  <si>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</si>
  <si>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</si>
  <si>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</si>
  <si>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</si>
  <si>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</si>
  <si>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</si>
  <si>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</si>
  <si>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</si>
  <si>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</si>
  <si>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</si>
  <si>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</si>
  <si>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</si>
  <si>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</si>
  <si>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</si>
  <si>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</si>
  <si>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</si>
  <si>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</si>
  <si>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</si>
  <si>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</si>
  <si>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</si>
  <si>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</si>
  <si>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</si>
  <si>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</si>
  <si>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</si>
  <si>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</si>
  <si>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</si>
  <si>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</si>
  <si>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</si>
  <si>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</si>
  <si>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</si>
  <si>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</si>
  <si>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</si>
  <si>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</si>
  <si>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</si>
  <si>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</si>
  <si>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</si>
  <si>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</si>
  <si>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</si>
  <si>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</si>
  <si>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</si>
  <si>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</si>
  <si>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</si>
  <si>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</si>
  <si>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</si>
  <si>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</si>
  <si>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</si>
  <si>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</si>
  <si>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</si>
  <si>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</si>
  <si>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</si>
  <si>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</si>
  <si>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</si>
  <si>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</si>
  <si>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</si>
  <si>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</si>
  <si>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</si>
  <si>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</si>
  <si>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</si>
  <si>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</si>
  <si>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</si>
  <si>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</si>
  <si>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</si>
  <si>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</si>
  <si>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</si>
  <si>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</si>
  <si>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</si>
  <si>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</si>
  <si>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</si>
  <si>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</si>
  <si>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</si>
  <si>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</si>
  <si>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</si>
  <si>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</si>
  <si>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</si>
  <si>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</si>
  <si>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</si>
  <si>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</si>
  <si>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</si>
  <si>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</si>
  <si>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</si>
  <si>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</si>
  <si>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</si>
  <si>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</si>
  <si>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</si>
  <si>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</si>
  <si>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</si>
  <si>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</si>
  <si>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</si>
  <si>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</si>
  <si>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</si>
  <si>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</si>
  <si>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</si>
  <si>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</si>
  <si>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</si>
  <si>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</si>
  <si>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</si>
  <si>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</si>
  <si>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</si>
  <si>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</si>
  <si>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</si>
  <si>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</si>
  <si>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</si>
  <si>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</si>
  <si>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</si>
  <si>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</si>
  <si>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</si>
  <si>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</si>
  <si>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</si>
  <si>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</si>
  <si>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</si>
  <si>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</si>
  <si>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</si>
  <si>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</si>
  <si>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</si>
  <si>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</si>
  <si>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</si>
  <si>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</si>
  <si>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</si>
  <si>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</si>
  <si>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</si>
  <si>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</si>
  <si>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</si>
  <si>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</si>
  <si>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</si>
  <si>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</si>
  <si>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</si>
  <si>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</si>
  <si>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</si>
  <si>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</si>
  <si>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</si>
  <si>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</si>
  <si>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</si>
  <si>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</si>
  <si>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</si>
  <si>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</si>
  <si>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</si>
  <si>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</si>
  <si>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</si>
  <si>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</si>
  <si>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</si>
  <si>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</si>
  <si>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</si>
  <si>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</si>
  <si>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</si>
  <si>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</si>
  <si>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</si>
  <si>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</si>
  <si>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</si>
  <si>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</si>
  <si>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</si>
  <si>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</si>
  <si>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</si>
  <si>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</si>
  <si>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</si>
  <si>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</si>
  <si>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</si>
  <si>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</si>
  <si>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</si>
  <si>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</si>
  <si>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</si>
  <si>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</si>
  <si>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</si>
  <si>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</si>
  <si>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</si>
  <si>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</si>
  <si>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</si>
  <si>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</si>
  <si>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</si>
  <si>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</si>
  <si>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</si>
  <si>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</si>
  <si>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</si>
  <si>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</si>
  <si>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</si>
  <si>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</si>
  <si>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</si>
  <si>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</si>
  <si>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</si>
  <si>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</si>
  <si>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</si>
  <si>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</si>
  <si>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</si>
  <si>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</si>
  <si>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</si>
  <si>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</si>
  <si>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</si>
  <si>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</si>
  <si>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</si>
  <si>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</si>
  <si>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</si>
  <si>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</si>
  <si>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</si>
  <si>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</si>
  <si>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</si>
  <si>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</si>
  <si>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</si>
  <si>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</si>
  <si>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</si>
  <si>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</si>
  <si>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</si>
  <si>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</si>
  <si>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</si>
  <si>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</si>
  <si>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</si>
  <si>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</si>
  <si>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</si>
  <si>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</si>
  <si>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</si>
  <si>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</si>
  <si>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</si>
  <si>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</si>
  <si>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</si>
  <si>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</si>
  <si>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</si>
  <si>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</si>
  <si>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</si>
  <si>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</si>
  <si>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</si>
  <si>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</si>
  <si>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</si>
  <si>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</si>
  <si>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</si>
  <si>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</si>
  <si>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</si>
  <si>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</si>
  <si>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</si>
  <si>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</si>
  <si>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</si>
  <si>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</si>
  <si>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</si>
  <si>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</si>
  <si>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</si>
  <si>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</si>
  <si>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</si>
  <si>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</si>
  <si>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</si>
  <si>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</si>
  <si>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</si>
  <si>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</si>
  <si>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</si>
  <si>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</si>
  <si>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</si>
  <si>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</si>
  <si>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</si>
  <si>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</si>
  <si>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</si>
  <si>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</si>
  <si>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</si>
  <si>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</si>
  <si>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</si>
  <si>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</si>
  <si>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</si>
  <si>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</si>
  <si>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</si>
  <si>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</si>
  <si>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</si>
  <si>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</si>
  <si>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</si>
  <si>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</si>
  <si>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</si>
  <si>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</si>
  <si>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</si>
  <si>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</si>
  <si>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</si>
  <si>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</si>
  <si>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</si>
  <si>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</si>
  <si>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</si>
  <si>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</si>
  <si>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</si>
  <si>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</si>
  <si>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</si>
  <si>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</si>
  <si>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</si>
  <si>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</si>
  <si>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</si>
  <si>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</si>
  <si>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</si>
  <si>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</si>
  <si>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</si>
  <si>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</si>
  <si>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</si>
  <si>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</si>
  <si>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</si>
  <si>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</si>
  <si>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</si>
  <si>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</si>
  <si>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</si>
  <si>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</si>
  <si>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</si>
  <si>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</si>
  <si>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</si>
  <si>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</si>
  <si>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</si>
  <si>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</si>
  <si>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</si>
  <si>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</si>
  <si>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</si>
  <si>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</si>
  <si>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</si>
  <si>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</si>
  <si>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</si>
  <si>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</si>
  <si>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</si>
  <si>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</si>
  <si>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</si>
  <si>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</si>
  <si>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</si>
  <si>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</si>
  <si>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</si>
  <si>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</si>
  <si>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</si>
  <si>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</si>
  <si>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</si>
  <si>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</si>
  <si>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</si>
  <si>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</si>
  <si>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</si>
  <si>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</si>
  <si>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</si>
  <si>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</si>
  <si>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</si>
  <si>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</si>
  <si>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</si>
  <si>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</si>
  <si>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</si>
  <si>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</si>
  <si>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</si>
  <si>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</si>
  <si>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</si>
  <si>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</si>
  <si>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</si>
  <si>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</si>
  <si>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</si>
  <si>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</si>
  <si>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</si>
  <si>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</si>
  <si>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</si>
  <si>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</si>
  <si>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</si>
  <si>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</si>
  <si>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</si>
  <si>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</si>
  <si>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</si>
  <si>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</si>
  <si>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</si>
  <si>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</si>
  <si>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</si>
  <si>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</si>
  <si>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</si>
  <si>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</si>
  <si>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</si>
  <si>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</si>
  <si>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</si>
  <si>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</si>
  <si>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</si>
  <si>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</si>
  <si>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</si>
  <si>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</si>
  <si>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</si>
  <si>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</si>
  <si>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</si>
  <si>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</si>
  <si>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</si>
  <si>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</si>
  <si>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</si>
  <si>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</si>
  <si>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</si>
  <si>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</si>
  <si>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</si>
  <si>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</si>
  <si>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</si>
  <si>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</si>
  <si>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</si>
  <si>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</si>
  <si>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</si>
  <si>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</si>
  <si>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</si>
  <si>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</si>
  <si>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</si>
  <si>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</si>
  <si>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</si>
  <si>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</si>
  <si>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</si>
  <si>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</si>
  <si>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</si>
  <si>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</si>
  <si>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</si>
  <si>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</si>
  <si>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</si>
  <si>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</si>
  <si>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</si>
  <si>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</si>
  <si>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</si>
  <si>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</si>
  <si>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</si>
  <si>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</si>
  <si>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</si>
  <si>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</si>
  <si>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</si>
  <si>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</si>
  <si>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</si>
  <si>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</si>
  <si>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</si>
  <si>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</si>
  <si>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</si>
  <si>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</si>
  <si>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</si>
  <si>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</si>
  <si>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</si>
  <si>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</si>
  <si>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</si>
  <si>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</si>
  <si>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</si>
  <si>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</si>
  <si>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</si>
  <si>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</si>
  <si>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</si>
  <si>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</si>
  <si>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</si>
  <si>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</si>
  <si>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</si>
  <si>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</si>
  <si>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</si>
  <si>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</si>
  <si>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</si>
  <si>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</si>
  <si>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</si>
  <si>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</si>
  <si>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</si>
  <si>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</si>
  <si>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</si>
  <si>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</si>
  <si>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</si>
  <si>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</si>
  <si>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</si>
  <si>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</si>
  <si>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</si>
  <si>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</si>
  <si>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</si>
  <si>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</si>
  <si>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</si>
  <si>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</si>
  <si>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</si>
  <si>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</si>
  <si>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</si>
  <si>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</si>
  <si>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</si>
  <si>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</si>
  <si>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</si>
  <si>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</si>
  <si>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</si>
  <si>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</si>
  <si>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</si>
  <si>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</si>
  <si>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</si>
  <si>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</si>
  <si>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</si>
  <si>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</si>
  <si>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</si>
  <si>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</si>
  <si>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</si>
  <si>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</si>
  <si>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</si>
  <si>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</si>
  <si>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</si>
  <si>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</si>
  <si>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</si>
  <si>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</si>
  <si>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</si>
  <si>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</si>
  <si>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</si>
  <si>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</si>
  <si>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</si>
  <si>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</si>
  <si>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</si>
  <si>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</si>
  <si>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</si>
  <si>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</si>
  <si>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</si>
  <si>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</si>
  <si>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</si>
  <si>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</si>
  <si>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</si>
  <si>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</si>
  <si>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</si>
  <si>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</si>
  <si>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</si>
  <si>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</si>
  <si>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</si>
  <si>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</si>
  <si>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</si>
  <si>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</si>
  <si>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</si>
  <si>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</si>
  <si>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</si>
  <si>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</si>
  <si>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</si>
  <si>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</si>
  <si>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</si>
  <si>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</si>
  <si>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</si>
  <si>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</si>
  <si>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</si>
  <si>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</si>
  <si>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</si>
  <si>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</si>
  <si>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</si>
  <si>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</si>
  <si>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</si>
  <si>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</si>
  <si>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</si>
  <si>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</si>
  <si>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</si>
  <si>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</si>
  <si>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</si>
  <si>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</si>
  <si>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</si>
  <si>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</si>
  <si>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</si>
  <si>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</si>
  <si>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</si>
  <si>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</si>
  <si>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</si>
  <si>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</si>
  <si>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</si>
  <si>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</si>
  <si>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</si>
  <si>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</si>
  <si>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</si>
  <si>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</si>
  <si>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</si>
  <si>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</si>
  <si>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</si>
  <si>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</si>
  <si>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</si>
  <si>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</si>
  <si>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</si>
  <si>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</si>
  <si>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</si>
  <si>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</si>
  <si>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</si>
  <si>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</si>
  <si>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</si>
  <si>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</si>
  <si>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</si>
  <si>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</si>
  <si>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</si>
  <si>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</si>
  <si>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</si>
  <si>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</si>
  <si>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</si>
  <si>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</si>
  <si>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</si>
  <si>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</si>
  <si>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</si>
  <si>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</si>
  <si>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</si>
  <si>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</si>
  <si>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</si>
  <si>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</si>
  <si>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</si>
  <si>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</si>
  <si>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</si>
  <si>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</si>
  <si>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</si>
  <si>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</si>
  <si>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</si>
  <si>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</si>
  <si>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</si>
  <si>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</si>
  <si>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</si>
  <si>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</si>
  <si>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</si>
  <si>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</si>
  <si>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</si>
  <si>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</si>
  <si>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</si>
  <si>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</si>
  <si>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</si>
  <si>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</si>
  <si>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</si>
  <si>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</si>
  <si>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</si>
  <si>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</si>
  <si>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</si>
  <si>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</si>
  <si>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</si>
  <si>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</si>
  <si>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</si>
  <si>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</si>
  <si>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</si>
  <si>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</si>
  <si>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</si>
  <si>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</si>
  <si>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</si>
  <si>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</si>
  <si>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</si>
  <si>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</si>
  <si>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</si>
  <si>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</si>
  <si>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</si>
  <si>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</si>
  <si>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</si>
  <si>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</si>
  <si>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</si>
  <si>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</si>
  <si>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</si>
  <si>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</si>
  <si>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</si>
  <si>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</si>
  <si>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</si>
  <si>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</si>
  <si>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</si>
  <si>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</si>
  <si>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</si>
  <si>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</si>
  <si>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</si>
  <si>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</si>
  <si>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</si>
  <si>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</si>
  <si>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</si>
  <si>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</si>
  <si>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</si>
  <si>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</si>
  <si>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</si>
  <si>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</si>
  <si>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</si>
  <si>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</si>
  <si>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</si>
  <si>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</si>
  <si>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</si>
  <si>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</si>
  <si>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</si>
  <si>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</si>
  <si>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</si>
  <si>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</si>
  <si>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</si>
  <si>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</si>
  <si>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</si>
  <si>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</si>
  <si>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</si>
  <si>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</si>
  <si>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</si>
  <si>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</si>
  <si>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</si>
  <si>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</si>
  <si>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</si>
  <si>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</si>
  <si>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</si>
  <si>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</si>
  <si>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</si>
  <si>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</si>
  <si>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</si>
  <si>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</si>
  <si>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</si>
  <si>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</si>
  <si>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</si>
  <si>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</si>
  <si>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</si>
  <si>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</si>
  <si>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</si>
  <si>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</si>
  <si>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</si>
  <si>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</si>
  <si>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</si>
  <si>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</si>
  <si>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</si>
  <si>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</si>
  <si>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</si>
  <si>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</si>
  <si>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</si>
  <si>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</si>
  <si>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</si>
  <si>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</si>
  <si>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</si>
  <si>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</si>
  <si>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</si>
  <si>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</si>
  <si>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</si>
  <si>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</si>
  <si>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</si>
  <si>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</si>
  <si>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</si>
  <si>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</si>
  <si>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</si>
  <si>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</si>
  <si>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</si>
  <si>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</si>
  <si>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</si>
  <si>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</si>
  <si>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</si>
  <si>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</si>
  <si>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</si>
  <si>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</si>
  <si>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</si>
  <si>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</si>
  <si>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</si>
  <si>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</si>
  <si>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</si>
  <si>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</si>
  <si>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</si>
  <si>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</si>
  <si>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</si>
  <si>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</si>
  <si>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</si>
  <si>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</si>
  <si>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</si>
  <si>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</si>
  <si>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</si>
  <si>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</si>
  <si>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</si>
  <si>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</si>
  <si>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</si>
  <si>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</si>
  <si>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</si>
  <si>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</si>
  <si>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</si>
  <si>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</si>
  <si>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</si>
  <si>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</si>
  <si>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</si>
  <si>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</si>
  <si>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</si>
  <si>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</si>
  <si>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</si>
  <si>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</si>
  <si>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</si>
  <si>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</si>
  <si>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</si>
  <si>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</si>
  <si>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</si>
  <si>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</si>
  <si>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</si>
  <si>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</si>
  <si>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</si>
  <si>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</si>
  <si>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</si>
  <si>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</si>
  <si>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</si>
  <si>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</si>
  <si>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</si>
  <si>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</si>
  <si>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</si>
  <si>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</si>
  <si>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</si>
  <si>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</si>
  <si>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</si>
  <si>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</si>
  <si>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</si>
  <si>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</si>
  <si>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</si>
  <si>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</si>
  <si>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</si>
  <si>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</si>
  <si>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</si>
  <si>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</si>
  <si>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</si>
  <si>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</si>
  <si>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</si>
  <si>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</si>
  <si>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</si>
  <si>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</si>
  <si>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</si>
  <si>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</si>
  <si>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</si>
  <si>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</si>
  <si>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</si>
  <si>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</si>
  <si>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</si>
  <si>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</si>
  <si>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</si>
  <si>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</si>
  <si>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</si>
  <si>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</si>
  <si>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</si>
  <si>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</si>
  <si>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</si>
  <si>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</si>
  <si>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</si>
  <si>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</si>
  <si>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</si>
  <si>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</si>
  <si>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</si>
  <si>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</si>
  <si>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</si>
  <si>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</si>
  <si>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</si>
  <si>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</si>
  <si>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</si>
  <si>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</si>
  <si>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</si>
  <si>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</si>
  <si>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</si>
  <si>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</si>
  <si>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</si>
  <si>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</si>
  <si>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</si>
  <si>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</si>
  <si>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</si>
  <si>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</si>
  <si>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</si>
  <si>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</si>
  <si>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</si>
  <si>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</si>
  <si>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</si>
  <si>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</si>
  <si>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</si>
  <si>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</si>
  <si>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</si>
  <si>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</si>
  <si>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</si>
  <si>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</si>
  <si>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</si>
  <si>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</si>
  <si>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</si>
  <si>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</si>
  <si>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</si>
  <si>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</si>
  <si>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</si>
  <si>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</si>
  <si>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</si>
  <si>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</si>
  <si>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</si>
  <si>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</si>
  <si>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</si>
  <si>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</si>
  <si>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</si>
  <si>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</si>
  <si>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</si>
  <si>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</si>
  <si>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</si>
  <si>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</si>
  <si>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</si>
  <si>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</si>
  <si>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</si>
  <si>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</si>
  <si>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</si>
  <si>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</si>
  <si>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</si>
  <si>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</si>
  <si>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</si>
  <si>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</si>
  <si>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</si>
  <si>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</si>
  <si>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</si>
  <si>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</si>
  <si>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</si>
  <si>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</si>
  <si>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</si>
  <si>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</si>
  <si>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</si>
  <si>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</si>
  <si>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</si>
  <si>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</si>
  <si>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</si>
  <si>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</si>
  <si>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</si>
  <si>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</si>
  <si>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</si>
  <si>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</si>
  <si>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</si>
  <si>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</si>
  <si>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</si>
  <si>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</si>
  <si>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</si>
  <si>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</si>
  <si>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</si>
  <si>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</si>
  <si>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</si>
  <si>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</si>
  <si>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</si>
  <si>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</si>
  <si>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</si>
  <si>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</si>
  <si>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</si>
  <si>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</si>
  <si>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</si>
  <si>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</si>
  <si>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</si>
  <si>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</si>
  <si>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</si>
  <si>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</si>
  <si>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</si>
  <si>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</si>
  <si>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</si>
  <si>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</si>
  <si>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</si>
  <si>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</si>
  <si>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</si>
  <si>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</si>
  <si>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</si>
  <si>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</si>
  <si>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</si>
  <si>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</si>
  <si>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</si>
  <si>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</si>
  <si>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</si>
  <si>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</si>
  <si>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</si>
  <si>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</si>
  <si>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</si>
  <si>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</si>
  <si>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</si>
  <si>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</si>
  <si>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</si>
  <si>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</si>
  <si>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</si>
  <si>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</si>
  <si>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</si>
  <si>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</si>
  <si>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</si>
  <si>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</si>
  <si>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</si>
  <si>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</si>
  <si>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</si>
  <si>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</si>
  <si>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</si>
  <si>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</si>
  <si>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</si>
  <si>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</si>
  <si>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</si>
  <si>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</si>
  <si>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</si>
  <si>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</si>
  <si>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</si>
  <si>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</si>
  <si>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</si>
  <si>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</si>
  <si>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</si>
  <si>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</si>
  <si>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</si>
  <si>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</si>
  <si>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</si>
  <si>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</si>
  <si>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</si>
  <si>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</si>
  <si>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</si>
  <si>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</si>
  <si>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</si>
  <si>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</si>
  <si>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</si>
  <si>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</si>
  <si>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</si>
  <si>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</si>
  <si>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</si>
  <si>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</si>
  <si>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</si>
  <si>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</si>
  <si>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</si>
  <si>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</si>
  <si>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</si>
  <si>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</si>
  <si>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</si>
  <si>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</si>
  <si>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</si>
  <si>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</si>
  <si>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</si>
  <si>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</si>
  <si>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</si>
  <si>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</si>
  <si>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</si>
  <si>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</si>
  <si>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</si>
  <si>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</si>
  <si>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</si>
  <si>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</si>
  <si>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</si>
  <si>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</si>
  <si>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</si>
  <si>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</si>
  <si>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</si>
  <si>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</si>
  <si>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</si>
  <si>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</si>
  <si>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</si>
  <si>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</si>
  <si>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</si>
  <si>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</si>
  <si>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</si>
  <si>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</si>
  <si>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</si>
  <si>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</si>
  <si>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</si>
  <si>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</si>
  <si>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</si>
  <si>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</si>
  <si>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</si>
  <si>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</si>
  <si>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</si>
  <si>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</si>
  <si>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</si>
  <si>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</si>
  <si>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</si>
  <si>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</si>
  <si>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</si>
  <si>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</si>
  <si>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</si>
  <si>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</si>
  <si>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</si>
  <si>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</si>
  <si>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</si>
  <si>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</si>
  <si>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</si>
  <si>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</si>
  <si>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</si>
  <si>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</si>
  <si>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</si>
  <si>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</si>
  <si>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</si>
  <si>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</si>
  <si>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</si>
  <si>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</si>
  <si>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</si>
  <si>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</si>
  <si>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</si>
  <si>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</si>
  <si>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</si>
  <si>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</si>
  <si>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</si>
  <si>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</si>
  <si>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</si>
  <si>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</si>
  <si>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</si>
  <si>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</si>
  <si>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</si>
  <si>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</si>
  <si>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</si>
  <si>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</si>
  <si>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</si>
  <si>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</si>
  <si>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</si>
  <si>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</si>
  <si>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</si>
  <si>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</si>
  <si>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</si>
  <si>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</si>
  <si>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</si>
  <si>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</si>
  <si>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</si>
  <si>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</si>
  <si>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</si>
  <si>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</si>
  <si>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</si>
  <si>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</si>
  <si>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</si>
  <si>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</si>
  <si>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</si>
  <si>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</si>
  <si>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</si>
  <si>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</si>
  <si>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</si>
  <si>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</si>
  <si>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</si>
  <si>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</si>
  <si>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</si>
  <si>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</si>
  <si>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</si>
  <si>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</si>
  <si>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</si>
  <si>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</si>
  <si>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</si>
  <si>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</si>
  <si>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</si>
  <si>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</si>
  <si>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</si>
  <si>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</si>
  <si>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</si>
  <si>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</si>
  <si>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</si>
  <si>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</si>
  <si>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</si>
  <si>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</si>
  <si>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</si>
  <si>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</si>
  <si>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</si>
  <si>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</si>
  <si>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</si>
  <si>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</si>
  <si>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</si>
  <si>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</si>
  <si>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</si>
  <si>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</si>
  <si>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</si>
  <si>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</si>
  <si>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</si>
  <si>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</si>
  <si>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</si>
  <si>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</si>
  <si>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</si>
  <si>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</si>
  <si>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</si>
  <si>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</si>
  <si>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</si>
  <si>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</si>
  <si>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</si>
  <si>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</si>
  <si>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</si>
  <si>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</si>
  <si>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</si>
  <si>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</si>
  <si>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</si>
  <si>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</si>
  <si>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</si>
  <si>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</si>
  <si>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</si>
  <si>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</si>
  <si>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</si>
  <si>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</si>
  <si>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</si>
  <si>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</si>
  <si>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</si>
  <si>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</si>
  <si>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</si>
  <si>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</si>
  <si>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</si>
  <si>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</si>
  <si>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</si>
  <si>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</si>
  <si>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</si>
  <si>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</si>
  <si>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</si>
  <si>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</si>
  <si>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</si>
  <si>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</si>
  <si>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</si>
  <si>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</si>
  <si>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</si>
  <si>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</si>
  <si>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</si>
  <si>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</si>
  <si>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</si>
  <si>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</si>
  <si>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</si>
  <si>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</si>
  <si>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</si>
  <si>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</si>
  <si>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</si>
  <si>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</si>
  <si>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</si>
  <si>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</si>
  <si>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</si>
  <si>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</si>
  <si>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</si>
  <si>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</si>
  <si>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</si>
  <si>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</si>
  <si>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</si>
  <si>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</si>
  <si>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</si>
  <si>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</si>
  <si>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</si>
  <si>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</si>
  <si>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</si>
  <si>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</si>
  <si>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</si>
  <si>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</si>
  <si>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</si>
  <si>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</si>
  <si>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</si>
  <si>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</si>
  <si>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</si>
  <si>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</si>
  <si>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</si>
  <si>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</si>
  <si>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</si>
  <si>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</si>
  <si>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</si>
  <si>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</si>
  <si>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</si>
  <si>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</si>
  <si>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</si>
  <si>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</si>
  <si>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</si>
  <si>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</si>
  <si>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</si>
  <si>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</si>
  <si>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</si>
  <si>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</si>
  <si>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</si>
  <si>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</si>
  <si>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</si>
  <si>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</si>
  <si>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</si>
  <si>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</si>
  <si>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</si>
  <si>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</si>
  <si>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</si>
  <si>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</si>
  <si>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</si>
  <si>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</si>
  <si>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</si>
  <si>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</si>
  <si>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</si>
  <si>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</si>
  <si>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</si>
  <si>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</si>
  <si>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</si>
  <si>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</si>
  <si>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</si>
  <si>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</si>
  <si>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</si>
  <si>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</si>
  <si>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</si>
  <si>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</si>
  <si>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</si>
  <si>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</si>
  <si>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</si>
  <si>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</si>
  <si>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</si>
  <si>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</si>
  <si>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</si>
  <si>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</si>
  <si>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</si>
  <si>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</si>
  <si>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</si>
  <si>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</si>
  <si>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</si>
  <si>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</si>
  <si>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</si>
  <si>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</si>
  <si>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</si>
  <si>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</si>
  <si>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</si>
  <si>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</si>
  <si>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</si>
  <si>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</si>
  <si>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</si>
  <si>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</si>
  <si>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</si>
  <si>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</si>
  <si>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</si>
  <si>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</si>
  <si>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</si>
  <si>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</si>
  <si>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</si>
  <si>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</si>
  <si>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</si>
  <si>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</si>
  <si>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</si>
  <si>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</si>
  <si>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</si>
  <si>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</si>
  <si>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</si>
  <si>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</si>
  <si>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</si>
  <si>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</si>
  <si>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</si>
  <si>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</si>
  <si>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</si>
  <si>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</si>
  <si>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</si>
  <si>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</si>
  <si>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</si>
  <si>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</si>
  <si>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</si>
  <si>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</si>
  <si>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</si>
  <si>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</si>
  <si>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</si>
  <si>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</si>
  <si>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</si>
  <si>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</si>
  <si>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</si>
  <si>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</si>
  <si>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</si>
  <si>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</si>
  <si>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</si>
  <si>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</si>
  <si>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</si>
  <si>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</si>
  <si>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</si>
  <si>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</si>
  <si>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</si>
  <si>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</si>
  <si>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</si>
  <si>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</si>
  <si>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</si>
  <si>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</si>
  <si>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</si>
  <si>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</si>
  <si>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</si>
  <si>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</si>
  <si>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</si>
  <si>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</si>
  <si>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</si>
  <si>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</si>
  <si>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</si>
  <si>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</si>
  <si>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</si>
  <si>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</si>
  <si>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</si>
  <si>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</si>
  <si>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</si>
  <si>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</si>
  <si>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</si>
  <si>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</si>
  <si>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</si>
  <si>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</si>
  <si>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</si>
  <si>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</si>
  <si>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</si>
  <si>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</si>
  <si>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</si>
  <si>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</si>
  <si>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</si>
  <si>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</si>
  <si>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</si>
  <si>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</si>
  <si>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</si>
  <si>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</si>
  <si>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</si>
  <si>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</si>
  <si>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</si>
  <si>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</si>
  <si>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</si>
  <si>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</si>
  <si>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</si>
  <si>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</si>
  <si>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</si>
  <si>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</si>
  <si>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</si>
  <si>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</si>
  <si>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</si>
  <si>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</si>
  <si>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</si>
  <si>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</si>
  <si>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</si>
  <si>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</si>
  <si>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</si>
  <si>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</si>
  <si>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</si>
  <si>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</si>
  <si>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</si>
  <si>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</si>
  <si>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</si>
  <si>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</si>
  <si>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</si>
  <si>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</si>
  <si>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</si>
  <si>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</si>
  <si>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</si>
  <si>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</si>
  <si>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</si>
  <si>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</si>
  <si>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</si>
  <si>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</si>
  <si>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</si>
  <si>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</si>
  <si>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</si>
  <si>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</si>
  <si>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</si>
  <si>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</si>
  <si>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</si>
  <si>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</si>
  <si>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</si>
  <si>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</si>
  <si>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</si>
  <si>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</si>
  <si>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</si>
  <si>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</si>
  <si>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</si>
  <si>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</si>
  <si>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</si>
  <si>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</si>
  <si>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</si>
  <si>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</si>
  <si>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</si>
  <si>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</si>
  <si>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</si>
  <si>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</si>
  <si>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</si>
  <si>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</si>
  <si>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</si>
  <si>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</si>
  <si>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</si>
  <si>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</si>
  <si>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</si>
  <si>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</si>
  <si>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</si>
  <si>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</si>
  <si>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</si>
  <si>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</si>
  <si>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</si>
  <si>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</si>
  <si>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</si>
  <si>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</si>
  <si>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</si>
  <si>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</si>
  <si>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</si>
  <si>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</si>
  <si>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</si>
  <si>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</si>
  <si>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</si>
  <si>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</si>
  <si>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</si>
  <si>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</si>
  <si>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</si>
  <si>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</si>
  <si>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</si>
  <si>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</si>
  <si>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</si>
  <si>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</si>
  <si>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</si>
  <si>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</si>
  <si>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</si>
  <si>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</si>
  <si>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</si>
  <si>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</si>
  <si>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</si>
  <si>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</si>
  <si>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</si>
  <si>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</si>
  <si>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</si>
  <si>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</si>
  <si>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</si>
  <si>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</si>
  <si>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</si>
  <si>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</si>
  <si>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</si>
  <si>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</si>
  <si>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</si>
  <si>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</si>
  <si>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</si>
  <si>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</si>
  <si>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</si>
  <si>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</si>
  <si>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</si>
  <si>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</si>
  <si>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</si>
  <si>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</si>
  <si>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</si>
  <si>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</si>
  <si>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</si>
  <si>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</si>
  <si>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</si>
  <si>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</si>
  <si>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</si>
  <si>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</si>
  <si>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</si>
  <si>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</si>
  <si>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</si>
  <si>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</si>
  <si>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</si>
  <si>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</si>
  <si>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</si>
  <si>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</si>
  <si>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</si>
  <si>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</si>
  <si>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</si>
  <si>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</si>
  <si>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</si>
  <si>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</si>
  <si>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</si>
  <si>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</si>
  <si>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</si>
  <si>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</si>
  <si>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</si>
  <si>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</si>
  <si>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</si>
  <si>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</si>
  <si>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</si>
  <si>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</si>
  <si>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</si>
  <si>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</si>
  <si>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</si>
  <si>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</si>
  <si>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</si>
  <si>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</si>
  <si>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</si>
  <si>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</si>
  <si>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</si>
  <si>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</si>
  <si>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</si>
  <si>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</si>
  <si>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</si>
  <si>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</si>
  <si>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</si>
  <si>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</si>
  <si>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</si>
  <si>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</si>
  <si>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</si>
  <si>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</si>
  <si>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</si>
  <si>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</si>
  <si>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</si>
  <si>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</si>
  <si>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</si>
  <si>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</si>
  <si>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</si>
  <si>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</si>
  <si>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</si>
  <si>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</si>
  <si>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</si>
  <si>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</si>
  <si>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</si>
  <si>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</si>
  <si>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</si>
  <si>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</si>
  <si>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</si>
  <si>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</si>
  <si>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</si>
  <si>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</si>
  <si>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</si>
  <si>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</si>
  <si>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</si>
  <si>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</si>
  <si>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</si>
  <si>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</si>
  <si>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</si>
  <si>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</si>
  <si>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</si>
  <si>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</si>
  <si>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</si>
  <si>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</si>
  <si>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</si>
  <si>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</si>
  <si>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</si>
  <si>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</si>
  <si>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</si>
  <si>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</si>
  <si>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</si>
  <si>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</si>
  <si>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</si>
  <si>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</si>
  <si>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</si>
  <si>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</si>
  <si>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</si>
  <si>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</si>
  <si>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</si>
  <si>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</si>
  <si>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</si>
  <si>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</si>
  <si>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</si>
  <si>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</si>
  <si>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</si>
  <si>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</si>
  <si>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</si>
  <si>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</si>
  <si>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</si>
  <si>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</si>
  <si>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</si>
  <si>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</si>
  <si>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</si>
  <si>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</si>
  <si>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</si>
  <si>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</si>
  <si>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</si>
  <si>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</si>
  <si>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</si>
  <si>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</si>
  <si>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</si>
  <si>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</si>
  <si>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</si>
  <si>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</si>
  <si>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</si>
  <si>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</si>
  <si>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</si>
  <si>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</si>
  <si>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</si>
  <si>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</si>
  <si>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</si>
  <si>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</si>
  <si>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</si>
  <si>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</si>
  <si>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</si>
  <si>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</si>
  <si>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</si>
  <si>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</si>
  <si>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</si>
  <si>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</si>
  <si>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</si>
  <si>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</si>
  <si>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</si>
  <si>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</si>
  <si>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</si>
  <si>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</si>
  <si>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</si>
  <si>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</si>
  <si>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</si>
  <si>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</si>
  <si>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</si>
  <si>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</si>
  <si>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</si>
  <si>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</si>
  <si>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</si>
  <si>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</si>
  <si>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</si>
  <si>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</si>
  <si>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</si>
  <si>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</si>
  <si>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</si>
  <si>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</si>
  <si>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</si>
  <si>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</si>
  <si>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</si>
  <si>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</si>
  <si>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</si>
  <si>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</si>
  <si>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</si>
  <si>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</si>
  <si>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</si>
  <si>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</si>
  <si>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</si>
  <si>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</si>
  <si>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</si>
  <si>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</si>
  <si>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</si>
  <si>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</si>
  <si>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</si>
  <si>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</si>
  <si>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</si>
  <si>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</si>
  <si>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</si>
  <si>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</si>
  <si>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</si>
  <si>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</si>
  <si>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</si>
  <si>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</si>
  <si>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</si>
  <si>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</si>
  <si>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</si>
  <si>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</si>
  <si>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</si>
  <si>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</si>
  <si>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</si>
  <si>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</si>
  <si>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</si>
  <si>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</si>
  <si>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</si>
  <si>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</si>
  <si>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</si>
  <si>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</si>
  <si>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</si>
  <si>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</si>
  <si>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</si>
  <si>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</si>
  <si>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</si>
  <si>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</si>
  <si>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</si>
  <si>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</si>
  <si>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</si>
  <si>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</si>
  <si>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</si>
  <si>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</si>
  <si>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</si>
  <si>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</si>
  <si>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</si>
  <si>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</si>
  <si>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</si>
  <si>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</si>
  <si>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</si>
  <si>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</si>
  <si>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</si>
  <si>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</si>
  <si>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</si>
  <si>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</si>
  <si>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</si>
  <si>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</si>
  <si>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</si>
  <si>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</si>
  <si>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</si>
  <si>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</si>
  <si>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</si>
  <si>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</si>
  <si>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</si>
  <si>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</si>
  <si>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</si>
  <si>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</si>
  <si>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</si>
  <si>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</si>
  <si>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</si>
  <si>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</si>
  <si>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</si>
  <si>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</si>
  <si>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</si>
  <si>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</si>
  <si>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</si>
  <si>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</si>
  <si>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</si>
  <si>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</si>
  <si>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</si>
  <si>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</si>
  <si>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</si>
  <si>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</si>
  <si>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</si>
  <si>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</si>
  <si>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</si>
  <si>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</si>
  <si>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</si>
  <si>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</si>
  <si>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</si>
  <si>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</si>
  <si>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</si>
  <si>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</si>
  <si>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</si>
  <si>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</si>
  <si>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</si>
  <si>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</si>
  <si>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</si>
  <si>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</si>
  <si>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</si>
  <si>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</si>
  <si>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</si>
  <si>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</si>
  <si>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</si>
  <si>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</si>
  <si>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</si>
  <si>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</si>
  <si>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</si>
  <si>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</si>
  <si>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</si>
  <si>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</si>
  <si>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</si>
  <si>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</si>
  <si>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</si>
  <si>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</si>
  <si>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</si>
  <si>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</si>
  <si>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</si>
  <si>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</si>
  <si>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</si>
  <si>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</si>
  <si>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</si>
  <si>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</si>
  <si>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</si>
  <si>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</si>
  <si>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</si>
  <si>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</si>
  <si>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</si>
  <si>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</si>
  <si>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</si>
  <si>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</si>
  <si>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</si>
  <si>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</si>
  <si>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</si>
  <si>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</si>
  <si>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</si>
  <si>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</si>
  <si>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</si>
  <si>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</si>
  <si>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</si>
  <si>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</si>
  <si>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</si>
  <si>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</si>
  <si>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</si>
  <si>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</si>
  <si>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</si>
  <si>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</si>
  <si>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</si>
  <si>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</si>
  <si>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</si>
  <si>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</si>
  <si>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</si>
  <si>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</si>
  <si>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</si>
  <si>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</si>
  <si>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</si>
  <si>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</si>
  <si>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</si>
  <si>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</si>
  <si>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</si>
  <si>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</si>
  <si>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</si>
  <si>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</si>
  <si>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</si>
  <si>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</si>
  <si>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</si>
  <si>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</si>
  <si>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</si>
  <si>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</si>
  <si>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</si>
  <si>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</si>
  <si>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</si>
  <si>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</si>
  <si>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</si>
  <si>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</si>
  <si>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</si>
  <si>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</si>
  <si>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</si>
  <si>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</si>
  <si>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</si>
  <si>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</si>
  <si>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</si>
  <si>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</si>
  <si>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</si>
  <si>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</si>
  <si>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</si>
  <si>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</si>
  <si>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</si>
  <si>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</si>
  <si>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</si>
  <si>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</si>
  <si>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</si>
  <si>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</si>
  <si>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</si>
  <si>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</si>
  <si>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</si>
  <si>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</si>
  <si>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</si>
  <si>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</si>
  <si>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</si>
  <si>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</si>
  <si>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</si>
  <si>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</si>
  <si>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</si>
  <si>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</si>
  <si>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</si>
  <si>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</si>
  <si>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</si>
  <si>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</si>
  <si>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</si>
  <si>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</si>
  <si>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</si>
  <si>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</si>
  <si>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</si>
  <si>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</si>
  <si>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</si>
  <si>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</si>
  <si>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</si>
  <si>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</si>
  <si>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</si>
  <si>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</si>
  <si>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</si>
  <si>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</si>
  <si>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</si>
  <si>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</si>
  <si>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</si>
  <si>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</si>
  <si>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</si>
  <si>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</si>
  <si>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</si>
  <si>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</si>
  <si>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</si>
  <si>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</si>
  <si>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</si>
  <si>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</si>
  <si>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</si>
  <si>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</si>
  <si>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</si>
  <si>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</si>
  <si>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</si>
  <si>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</si>
  <si>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</si>
  <si>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</si>
  <si>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</si>
  <si>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</si>
  <si>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</si>
  <si>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</si>
  <si>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</si>
  <si>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</si>
  <si>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</si>
  <si>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</si>
  <si>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</si>
  <si>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</si>
  <si>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</si>
  <si>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</si>
  <si>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</si>
  <si>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</si>
  <si>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</si>
  <si>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</si>
  <si>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</si>
  <si>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</si>
  <si>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</si>
  <si>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</si>
  <si>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</si>
  <si>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</si>
  <si>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</si>
  <si>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</si>
  <si>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</si>
  <si>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</si>
  <si>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</si>
  <si>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</si>
  <si>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</si>
  <si>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</si>
  <si>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</si>
  <si>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</si>
  <si>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</si>
  <si>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</si>
  <si>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</si>
  <si>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</si>
  <si>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</si>
  <si>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</si>
  <si>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</si>
  <si>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</si>
  <si>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</si>
  <si>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</si>
  <si>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</si>
  <si>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</si>
  <si>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</si>
  <si>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</si>
  <si>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</si>
  <si>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</si>
  <si>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</si>
  <si>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</si>
  <si>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</si>
  <si>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</si>
  <si>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</si>
  <si>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</si>
  <si>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</si>
  <si>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</si>
  <si>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</si>
  <si>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</si>
  <si>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</si>
  <si>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</si>
  <si>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</si>
  <si>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</si>
  <si>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</si>
  <si>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</si>
  <si>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</si>
  <si>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</si>
  <si>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</si>
  <si>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</si>
  <si>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</si>
  <si>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</si>
  <si>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</si>
  <si>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</si>
  <si>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</si>
  <si>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</si>
  <si>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</si>
  <si>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</si>
  <si>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</si>
  <si>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</si>
  <si>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</si>
  <si>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</si>
  <si>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</si>
  <si>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</si>
  <si>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</si>
  <si>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</si>
  <si>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</si>
  <si>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</si>
  <si>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</si>
  <si>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</si>
  <si>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</si>
  <si>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</si>
  <si>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</si>
  <si>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</si>
  <si>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</si>
  <si>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</si>
  <si>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</si>
  <si>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</si>
  <si>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</si>
  <si>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</si>
  <si>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</si>
  <si>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</si>
  <si>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</si>
  <si>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</si>
  <si>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</si>
  <si>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</si>
  <si>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</si>
  <si>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</si>
  <si>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</si>
  <si>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</si>
  <si>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</si>
  <si>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</si>
  <si>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</si>
  <si>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</si>
  <si>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</si>
  <si>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</si>
  <si>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</si>
  <si>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</si>
  <si>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</si>
  <si>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</si>
  <si>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</si>
  <si>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</si>
  <si>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</si>
  <si>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</si>
  <si>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</si>
  <si>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</si>
  <si>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</si>
  <si>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</si>
  <si>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</si>
  <si>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</si>
  <si>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</si>
  <si>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</si>
  <si>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</si>
  <si>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</si>
  <si>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</si>
  <si>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</si>
  <si>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</si>
  <si>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</si>
  <si>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</si>
  <si>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</si>
  <si>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</si>
  <si>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</si>
  <si>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</si>
  <si>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</si>
  <si>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</si>
  <si>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</si>
  <si>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</si>
  <si>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</si>
  <si>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</si>
  <si>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</si>
  <si>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</si>
  <si>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</si>
  <si>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</si>
  <si>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</si>
  <si>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</si>
  <si>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</si>
  <si>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</si>
  <si>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</si>
  <si>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</si>
  <si>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</si>
  <si>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</si>
  <si>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</si>
  <si>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</si>
  <si>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</si>
  <si>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</si>
  <si>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</si>
  <si>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</si>
  <si>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</si>
  <si>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</si>
  <si>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</si>
  <si>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</si>
  <si>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</si>
  <si>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</si>
  <si>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</si>
  <si>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</si>
  <si>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</si>
  <si>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</si>
  <si>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</si>
  <si>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</si>
  <si>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</si>
  <si>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</si>
  <si>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</si>
  <si>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</si>
  <si>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</si>
  <si>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</si>
  <si>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</si>
  <si>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</si>
  <si>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</si>
  <si>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</si>
  <si>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</si>
  <si>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</si>
  <si>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</si>
  <si>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</si>
  <si>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</si>
  <si>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</si>
  <si>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</si>
  <si>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</si>
  <si>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</si>
  <si>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</si>
  <si>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</si>
  <si>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</si>
  <si>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</si>
  <si>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</si>
  <si>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</si>
  <si>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</si>
  <si>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</si>
  <si>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</si>
  <si>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</si>
  <si>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</si>
  <si>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</si>
  <si>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</si>
  <si>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</si>
  <si>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</si>
  <si>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</si>
  <si>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</si>
  <si>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</si>
  <si>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</si>
  <si>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</si>
  <si>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</si>
  <si>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</si>
  <si>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</si>
  <si>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</si>
  <si>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</si>
  <si>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</si>
  <si>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</si>
  <si>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</si>
  <si>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</si>
  <si>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</si>
  <si>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</si>
  <si>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</si>
  <si>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</si>
  <si>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</si>
  <si>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</si>
  <si>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</si>
  <si>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</si>
  <si>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</si>
  <si>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</si>
  <si>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</si>
  <si>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</si>
  <si>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</si>
  <si>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</si>
  <si>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</si>
  <si>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</si>
  <si>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</si>
  <si>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</si>
  <si>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</si>
  <si>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</si>
  <si>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</si>
  <si>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</si>
  <si>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</si>
  <si>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</si>
  <si>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</si>
  <si>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</si>
  <si>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</si>
  <si>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</si>
  <si>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</si>
  <si>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</si>
  <si>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</si>
  <si>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</si>
  <si>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</si>
  <si>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</si>
  <si>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</si>
  <si>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</si>
  <si>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</si>
  <si>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</si>
  <si>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</si>
  <si>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</si>
  <si>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</si>
  <si>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</si>
  <si>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</si>
  <si>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</si>
  <si>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</si>
  <si>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</si>
  <si>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</si>
  <si>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</si>
  <si>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</si>
  <si>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</si>
  <si>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</si>
  <si>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</si>
  <si>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</si>
  <si>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</si>
  <si>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</si>
  <si>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</si>
  <si>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</si>
  <si>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</si>
  <si>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</si>
  <si>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</si>
  <si>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</si>
  <si>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</si>
  <si>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</si>
  <si>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</si>
  <si>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</si>
  <si>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</si>
  <si>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</si>
  <si>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</si>
  <si>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</si>
  <si>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</si>
  <si>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</si>
  <si>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</si>
  <si>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</si>
  <si>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</si>
  <si>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</si>
  <si>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</si>
  <si>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</si>
  <si>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</si>
  <si>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</si>
  <si>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</si>
  <si>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</si>
  <si>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</si>
  <si>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</si>
  <si>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</si>
  <si>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</si>
  <si>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</si>
  <si>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</si>
  <si>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</si>
  <si>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</si>
  <si>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</si>
  <si>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</si>
  <si>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</si>
  <si>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</si>
  <si>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</si>
  <si>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</si>
  <si>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</si>
  <si>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</si>
  <si>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</si>
  <si>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</si>
  <si>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</si>
  <si>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</si>
  <si>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</si>
  <si>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</si>
  <si>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</si>
  <si>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</si>
  <si>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</si>
  <si>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</si>
  <si>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</si>
  <si>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</si>
  <si>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</si>
  <si>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</si>
  <si>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</si>
  <si>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</si>
  <si>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</si>
  <si>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</si>
  <si>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</si>
  <si>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</si>
  <si>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</si>
  <si>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</si>
  <si>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</si>
  <si>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</si>
  <si>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</si>
  <si>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</si>
  <si>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</si>
  <si>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</si>
  <si>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</si>
  <si>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</si>
  <si>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</si>
  <si>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</si>
  <si>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</si>
  <si>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</si>
  <si>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</si>
  <si>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</si>
  <si>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</si>
  <si>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</si>
  <si>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</si>
  <si>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</si>
  <si>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</si>
  <si>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</si>
  <si>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</si>
  <si>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</si>
  <si>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</si>
  <si>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</si>
  <si>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</si>
  <si>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</si>
  <si>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</si>
  <si>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</si>
  <si>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</si>
  <si>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</si>
  <si>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</si>
  <si>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</si>
  <si>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</si>
  <si>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</si>
  <si>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</si>
  <si>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</si>
  <si>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</si>
  <si>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</si>
  <si>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</si>
  <si>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</si>
  <si>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</si>
  <si>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</si>
  <si>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</si>
  <si>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</si>
  <si>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</si>
  <si>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</si>
  <si>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</si>
  <si>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</si>
  <si>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</si>
  <si>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</si>
  <si>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</si>
  <si>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</si>
  <si>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</si>
  <si>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</si>
  <si>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</si>
  <si>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</si>
  <si>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</si>
  <si>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</si>
  <si>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</si>
  <si>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</si>
  <si>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</si>
  <si>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</si>
  <si>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</si>
  <si>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</si>
  <si>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</si>
  <si>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</si>
  <si>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</si>
  <si>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</si>
  <si>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</si>
  <si>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</si>
  <si>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</si>
  <si>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</si>
  <si>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</si>
  <si>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</si>
  <si>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</si>
  <si>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</si>
  <si>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</si>
  <si>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</si>
  <si>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</si>
  <si>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</si>
  <si>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</si>
  <si>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</si>
  <si>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</si>
  <si>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</si>
  <si>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</si>
  <si>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</si>
  <si>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</si>
  <si>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</si>
  <si>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</si>
  <si>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</si>
  <si>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</si>
  <si>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</si>
  <si>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</si>
  <si>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</si>
  <si>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</si>
  <si>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</si>
  <si>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</si>
  <si>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</si>
  <si>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</si>
  <si>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</si>
  <si>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</si>
  <si>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</si>
  <si>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</si>
  <si>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</si>
  <si>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</si>
  <si>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</si>
  <si>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</si>
  <si>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</si>
  <si>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</si>
  <si>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</si>
  <si>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</si>
  <si>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</si>
  <si>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</si>
  <si>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</si>
  <si>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</si>
  <si>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</si>
  <si>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</si>
  <si>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</si>
  <si>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</si>
  <si>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</si>
  <si>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</si>
  <si>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</si>
  <si>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</si>
  <si>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</si>
  <si>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</si>
  <si>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</si>
  <si>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</si>
  <si>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</si>
  <si>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</si>
  <si>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</si>
  <si>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</si>
  <si>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</si>
  <si>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</si>
  <si>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</si>
  <si>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</si>
  <si>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</si>
  <si>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</si>
  <si>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</si>
  <si>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</si>
  <si>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</si>
  <si>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</si>
  <si>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</si>
  <si>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</si>
  <si>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</si>
  <si>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</si>
  <si>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</si>
  <si>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</si>
  <si>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</si>
  <si>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</si>
  <si>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</si>
  <si>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</si>
  <si>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</si>
  <si>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</si>
  <si>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</si>
  <si>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</si>
  <si>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</si>
  <si>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</si>
  <si>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</si>
  <si>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</si>
  <si>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</si>
  <si>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</si>
  <si>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</si>
  <si>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</si>
  <si>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</si>
  <si>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</si>
  <si>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</si>
  <si>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</si>
  <si>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</si>
  <si>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</si>
  <si>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</si>
  <si>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</si>
  <si>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</si>
  <si>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</si>
  <si>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</si>
  <si>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</si>
  <si>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</si>
  <si>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</si>
  <si>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</si>
  <si>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</si>
  <si>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</si>
  <si>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</si>
  <si>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</si>
  <si>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</si>
  <si>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</si>
  <si>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</si>
  <si>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</si>
  <si>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</si>
  <si>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</si>
  <si>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</si>
  <si>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</si>
  <si>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</si>
  <si>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</si>
  <si>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</si>
  <si>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</si>
  <si>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</si>
  <si>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</si>
  <si>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</si>
  <si>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</si>
  <si>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</si>
  <si>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</si>
  <si>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</si>
  <si>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</si>
  <si>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</si>
  <si>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</si>
  <si>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</si>
  <si>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</si>
  <si>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</si>
  <si>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</si>
  <si>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</si>
  <si>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</si>
  <si>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</si>
  <si>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</si>
  <si>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</si>
  <si>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</si>
  <si>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</si>
  <si>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</si>
  <si>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</si>
  <si>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</si>
  <si>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</si>
  <si>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</si>
  <si>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</si>
  <si>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</si>
  <si>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</si>
  <si>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</si>
  <si>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</si>
  <si>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</si>
  <si>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</si>
  <si>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</si>
  <si>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</si>
  <si>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</si>
  <si>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</si>
  <si>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</si>
  <si>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</si>
  <si>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</si>
  <si>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</si>
  <si>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</si>
  <si>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</si>
  <si>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</si>
  <si>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</si>
  <si>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</si>
  <si>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</si>
  <si>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</si>
  <si>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</si>
  <si>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</si>
  <si>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</si>
  <si>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</si>
  <si>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</si>
  <si>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</si>
  <si>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</si>
  <si>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</si>
  <si>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</si>
  <si>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</si>
  <si>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</si>
  <si>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</si>
  <si>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</si>
  <si>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</si>
  <si>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</si>
  <si>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</si>
  <si>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</si>
  <si>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</si>
  <si>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</si>
  <si>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</si>
  <si>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</si>
  <si>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</si>
  <si>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</si>
  <si>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</si>
  <si>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</si>
  <si>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</si>
  <si>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</si>
  <si>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</si>
  <si>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</si>
  <si>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</si>
  <si>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</si>
  <si>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</si>
  <si>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</si>
  <si>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</si>
  <si>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</si>
  <si>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</si>
  <si>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</si>
  <si>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</si>
  <si>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</si>
  <si>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</si>
  <si>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</si>
  <si>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</si>
  <si>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</si>
  <si>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</si>
  <si>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</si>
  <si>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</si>
  <si>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</si>
  <si>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</si>
  <si>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</si>
  <si>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</si>
  <si>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</si>
  <si>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</si>
  <si>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</si>
  <si>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</si>
  <si>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</si>
  <si>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</si>
  <si>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</si>
  <si>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</si>
  <si>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</si>
  <si>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</si>
  <si>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</si>
  <si>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</si>
  <si>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</si>
  <si>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</si>
  <si>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</si>
  <si>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</si>
  <si>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</si>
  <si>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</si>
  <si>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</si>
  <si>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</si>
  <si>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</si>
  <si>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</si>
  <si>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</si>
  <si>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</si>
  <si>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</si>
  <si>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</si>
  <si>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</si>
  <si>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</si>
  <si>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</si>
  <si>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</si>
  <si>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</si>
  <si>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</si>
  <si>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</si>
  <si>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</si>
  <si>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</si>
  <si>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</si>
  <si>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</si>
  <si>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</si>
  <si>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</si>
  <si>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</si>
  <si>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</si>
  <si>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</si>
  <si>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</si>
  <si>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</si>
  <si>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</si>
  <si>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</si>
  <si>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</si>
  <si>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</si>
  <si>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</si>
  <si>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</si>
  <si>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</si>
  <si>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</si>
  <si>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</si>
  <si>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</si>
  <si>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</si>
  <si>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</si>
  <si>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</si>
  <si>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</si>
  <si>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</si>
  <si>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</si>
  <si>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</si>
  <si>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</si>
  <si>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</si>
  <si>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</si>
  <si>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</si>
  <si>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</si>
  <si>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</si>
  <si>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</si>
  <si>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</si>
  <si>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</si>
  <si>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</si>
  <si>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</si>
  <si>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</si>
  <si>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</si>
  <si>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</si>
  <si>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</si>
  <si>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</si>
  <si>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</si>
  <si>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</si>
  <si>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</si>
  <si>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</si>
  <si>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</si>
  <si>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</si>
  <si>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</si>
  <si>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</si>
  <si>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</si>
  <si>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</si>
  <si>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</si>
  <si>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</si>
  <si>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</si>
  <si>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</si>
  <si>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</si>
  <si>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</si>
  <si>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</si>
  <si>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</si>
  <si>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</si>
  <si>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</si>
  <si>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</si>
  <si>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</si>
  <si>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</si>
  <si>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</si>
  <si>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</si>
  <si>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</si>
  <si>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</si>
  <si>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</si>
  <si>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</si>
  <si>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</si>
  <si>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</si>
  <si>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</si>
  <si>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</si>
  <si>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</si>
  <si>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</si>
  <si>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</si>
  <si>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</si>
  <si>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</si>
  <si>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</si>
  <si>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</si>
  <si>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</si>
  <si>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</si>
  <si>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</si>
  <si>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</si>
  <si>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</si>
  <si>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</si>
  <si>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</si>
  <si>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</si>
  <si>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</si>
  <si>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</si>
  <si>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</si>
  <si>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</si>
  <si>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</si>
  <si>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</si>
  <si>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</si>
  <si>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</si>
  <si>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</si>
  <si>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</si>
  <si>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</si>
  <si>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</si>
  <si>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</si>
  <si>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</si>
  <si>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</si>
  <si>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</si>
  <si>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</si>
  <si>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</si>
  <si>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</si>
  <si>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</si>
  <si>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</si>
  <si>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</si>
  <si>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</si>
  <si>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</si>
  <si>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</si>
  <si>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</si>
  <si>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</si>
  <si>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</si>
  <si>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</si>
  <si>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</si>
  <si>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</si>
  <si>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</si>
  <si>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</si>
  <si>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</si>
  <si>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</si>
  <si>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</si>
  <si>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</si>
  <si>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</si>
  <si>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</si>
  <si>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</si>
  <si>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</si>
  <si>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</si>
  <si>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</si>
  <si>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</si>
  <si>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</si>
  <si>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</si>
  <si>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</si>
  <si>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</si>
  <si>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</si>
  <si>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</si>
  <si>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</si>
  <si>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</si>
  <si>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</si>
  <si>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</si>
  <si>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</si>
  <si>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</si>
  <si>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</si>
  <si>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</si>
  <si>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</si>
  <si>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</si>
  <si>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</si>
  <si>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</si>
  <si>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</si>
  <si>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</si>
  <si>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</si>
  <si>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</si>
  <si>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</si>
  <si>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</si>
  <si>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</si>
  <si>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</si>
  <si>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</si>
  <si>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</si>
  <si>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</si>
  <si>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</si>
  <si>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</si>
  <si>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</si>
  <si>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</si>
  <si>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</si>
  <si>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</si>
  <si>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</si>
  <si>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</si>
  <si>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</si>
  <si>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</si>
  <si>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</si>
  <si>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</si>
  <si>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</si>
  <si>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</si>
  <si>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</si>
  <si>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</si>
  <si>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</si>
  <si>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</si>
  <si>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</si>
  <si>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</si>
  <si>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</si>
  <si>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</si>
  <si>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</si>
  <si>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</si>
  <si>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</si>
  <si>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</si>
  <si>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</si>
  <si>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</si>
  <si>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</si>
  <si>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</si>
  <si>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</si>
  <si>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</si>
  <si>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</si>
  <si>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</si>
  <si>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</si>
  <si>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</si>
  <si>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</si>
  <si>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</si>
  <si>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</si>
  <si>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</si>
  <si>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</si>
  <si>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</si>
  <si>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</si>
  <si>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</si>
  <si>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</si>
  <si>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</si>
  <si>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</si>
  <si>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</si>
  <si>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</si>
  <si>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</si>
  <si>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</si>
  <si>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</si>
  <si>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</si>
  <si>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</si>
  <si>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</si>
  <si>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</si>
  <si>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</si>
  <si>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</si>
  <si>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</si>
  <si>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</si>
  <si>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</si>
  <si>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</si>
  <si>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</si>
  <si>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</si>
  <si>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</si>
  <si>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</si>
  <si>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</si>
  <si>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</si>
  <si>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</si>
  <si>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</si>
  <si>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</si>
  <si>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</si>
  <si>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</si>
  <si>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</si>
  <si>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</si>
  <si>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</si>
  <si>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</si>
  <si>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</si>
  <si>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</si>
  <si>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</si>
  <si>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</si>
  <si>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</si>
  <si>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</si>
  <si>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</si>
  <si>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</si>
  <si>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</si>
  <si>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</si>
  <si>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</si>
  <si>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</si>
  <si>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</si>
  <si>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</si>
  <si>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</si>
  <si>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</si>
  <si>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</si>
  <si>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</si>
  <si>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</si>
  <si>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</si>
  <si>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</si>
  <si>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</si>
  <si>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</si>
  <si>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</si>
  <si>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</si>
  <si>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</si>
  <si>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</si>
  <si>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</si>
  <si>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</si>
  <si>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</si>
  <si>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</si>
  <si>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</si>
  <si>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</si>
  <si>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</si>
  <si>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</si>
  <si>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</si>
  <si>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</si>
  <si>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</si>
  <si>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</si>
  <si>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</si>
  <si>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</si>
  <si>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</si>
  <si>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</si>
  <si>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</si>
  <si>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</si>
  <si>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</si>
  <si>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</si>
  <si>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</si>
  <si>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</si>
  <si>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</si>
  <si>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</si>
  <si>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</si>
  <si>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</si>
  <si>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</si>
  <si>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</si>
  <si>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</si>
  <si>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</si>
  <si>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</si>
  <si>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</si>
  <si>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</si>
  <si>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</si>
  <si>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</si>
  <si>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</si>
  <si>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</si>
  <si>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</si>
  <si>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</si>
  <si>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</si>
  <si>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</si>
  <si>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</si>
  <si>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</si>
  <si>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</si>
  <si>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</si>
  <si>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</si>
  <si>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</si>
  <si>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</si>
  <si>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</si>
  <si>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</si>
  <si>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</si>
  <si>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</si>
  <si>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</si>
  <si>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</si>
  <si>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</si>
  <si>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</si>
  <si>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</si>
  <si>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</si>
  <si>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</si>
  <si>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</si>
  <si>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</si>
  <si>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</si>
  <si>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</si>
  <si>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</si>
  <si>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</si>
  <si>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</si>
  <si>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</si>
  <si>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</si>
  <si>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</si>
  <si>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</si>
  <si>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</si>
  <si>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</si>
  <si>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</si>
  <si>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</si>
  <si>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</si>
  <si>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</si>
  <si>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</si>
  <si>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</si>
  <si>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</si>
  <si>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</si>
  <si>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</si>
  <si>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</si>
  <si>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</si>
  <si>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</si>
  <si>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</si>
  <si>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</si>
  <si>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</si>
  <si>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</si>
  <si>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</si>
  <si>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</si>
  <si>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</si>
  <si>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</si>
  <si>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</si>
  <si>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</si>
  <si>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</si>
  <si>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</si>
  <si>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</si>
  <si>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</si>
  <si>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</si>
  <si>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</si>
  <si>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</si>
  <si>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</si>
  <si>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</si>
  <si>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</si>
  <si>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</si>
  <si>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</si>
  <si>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</si>
  <si>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</si>
  <si>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</si>
  <si>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</si>
  <si>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</si>
  <si>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</si>
  <si>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</si>
  <si>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</si>
  <si>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</si>
  <si>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</si>
  <si>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</si>
  <si>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</si>
  <si>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</si>
  <si>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</si>
  <si>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</si>
  <si>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</si>
  <si>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</si>
  <si>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</si>
  <si>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</si>
  <si>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</si>
  <si>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</si>
  <si>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</si>
  <si>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</si>
  <si>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</si>
  <si>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</si>
  <si>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</si>
  <si>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</si>
  <si>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</si>
  <si>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</si>
  <si>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</si>
  <si>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</si>
  <si>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</si>
  <si>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</si>
  <si>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</si>
  <si>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</si>
  <si>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</si>
  <si>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</si>
  <si>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</si>
  <si>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</si>
  <si>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</si>
  <si>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</si>
  <si>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</si>
  <si>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</si>
  <si>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</si>
  <si>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</si>
  <si>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</si>
  <si>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</si>
  <si>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</si>
  <si>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</si>
  <si>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</si>
  <si>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</si>
  <si>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</si>
  <si>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</si>
  <si>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</si>
  <si>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</si>
  <si>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</si>
  <si>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</si>
  <si>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</si>
  <si>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</si>
  <si>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</si>
  <si>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</si>
  <si>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</si>
  <si>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</si>
  <si>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</si>
  <si>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</si>
  <si>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</si>
  <si>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</si>
  <si>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</si>
  <si>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</si>
  <si>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</si>
  <si>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</si>
  <si>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</si>
  <si>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</si>
  <si>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</si>
  <si>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</si>
  <si>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</si>
  <si>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</si>
  <si>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</si>
  <si>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</si>
  <si>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</si>
  <si>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</si>
  <si>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</si>
  <si>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</si>
  <si>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</si>
  <si>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</si>
  <si>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</si>
  <si>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</si>
  <si>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</si>
  <si>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</si>
  <si>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</si>
  <si>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</si>
  <si>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</si>
  <si>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</si>
  <si>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</si>
  <si>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</si>
  <si>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</si>
  <si>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</si>
  <si>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</si>
  <si>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</si>
  <si>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</si>
  <si>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</si>
  <si>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</si>
  <si>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</si>
  <si>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</si>
  <si>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</si>
  <si>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</si>
  <si>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</si>
  <si>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</si>
  <si>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</si>
  <si>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</si>
  <si>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</si>
  <si>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</si>
  <si>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</si>
  <si>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</si>
  <si>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</si>
  <si>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</si>
  <si>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</si>
  <si>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</si>
  <si>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</si>
  <si>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</si>
  <si>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</si>
  <si>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</si>
  <si>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</si>
  <si>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</si>
  <si>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</si>
  <si>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</si>
  <si>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</si>
  <si>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</si>
  <si>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</si>
  <si>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</si>
  <si>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</si>
  <si>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</si>
  <si>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</si>
  <si>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</si>
  <si>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</si>
  <si>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</si>
  <si>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</si>
  <si>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</si>
  <si>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</si>
  <si>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</si>
  <si>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</si>
  <si>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</si>
  <si>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</si>
  <si>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</si>
  <si>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</si>
  <si>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</si>
  <si>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</si>
  <si>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</si>
  <si>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</si>
  <si>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</si>
  <si>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</si>
  <si>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</si>
  <si>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</si>
  <si>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</si>
  <si>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</si>
  <si>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</si>
  <si>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</si>
  <si>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</si>
  <si>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</si>
  <si>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</si>
  <si>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</si>
  <si>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</si>
  <si>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</si>
  <si>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</si>
  <si>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</si>
  <si>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</si>
  <si>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</si>
  <si>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</si>
  <si>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</si>
  <si>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</si>
  <si>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</si>
  <si>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</si>
  <si>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</si>
  <si>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</si>
  <si>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</si>
  <si>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</si>
  <si>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</si>
  <si>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</si>
  <si>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</si>
  <si>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</si>
  <si>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</si>
  <si>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</si>
  <si>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</si>
  <si>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</si>
  <si>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</si>
  <si>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</si>
  <si>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</si>
  <si>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</si>
  <si>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</si>
  <si>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</si>
  <si>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</si>
  <si>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</si>
  <si>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</si>
  <si>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</si>
  <si>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</si>
  <si>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</si>
  <si>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</si>
  <si>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</si>
  <si>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</si>
  <si>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</si>
  <si>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</si>
  <si>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</si>
  <si>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</si>
  <si>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</si>
  <si>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</si>
  <si>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</si>
  <si>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</si>
  <si>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</si>
  <si>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</si>
  <si>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</si>
  <si>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</si>
  <si>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</si>
  <si>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</si>
  <si>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</si>
  <si>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</si>
  <si>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</si>
  <si>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</si>
  <si>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</si>
  <si>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</si>
  <si>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</si>
  <si>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</si>
  <si>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</si>
  <si>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</si>
  <si>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</si>
  <si>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</si>
  <si>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</si>
  <si>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</si>
  <si>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</si>
  <si>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</si>
  <si>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</si>
  <si>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</si>
  <si>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</si>
  <si>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</si>
  <si>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</si>
  <si>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</si>
  <si>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</si>
  <si>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</si>
  <si>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</si>
  <si>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</si>
  <si>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</si>
  <si>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</si>
  <si>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</si>
  <si>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</si>
  <si>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</si>
  <si>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</si>
  <si>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</si>
  <si>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</si>
  <si>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</si>
  <si>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</si>
  <si>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</si>
  <si>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</si>
  <si>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</si>
  <si>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</si>
  <si>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</si>
  <si>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</si>
  <si>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</si>
  <si>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</si>
  <si>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</si>
  <si>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</si>
  <si>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</si>
  <si>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</si>
  <si>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</si>
  <si>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</si>
  <si>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</si>
  <si>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</si>
  <si>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</si>
  <si>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</si>
  <si>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</si>
  <si>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</si>
  <si>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</si>
  <si>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</si>
  <si>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</si>
  <si>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</si>
  <si>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</si>
  <si>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</si>
  <si>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</si>
  <si>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</si>
  <si>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</si>
  <si>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</si>
  <si>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</si>
  <si>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</si>
  <si>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</si>
  <si>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</si>
  <si>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</si>
  <si>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</si>
  <si>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</si>
  <si>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</si>
  <si>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</si>
  <si>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</si>
  <si>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</si>
  <si>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</si>
  <si>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</si>
  <si>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</si>
  <si>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</si>
  <si>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</si>
  <si>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</si>
  <si>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</si>
  <si>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</si>
  <si>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</si>
  <si>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</si>
  <si>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</si>
  <si>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</si>
  <si>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</si>
  <si>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</si>
  <si>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</si>
  <si>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</si>
  <si>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</si>
  <si>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</si>
  <si>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</si>
  <si>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</si>
  <si>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</si>
  <si>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</si>
  <si>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</si>
  <si>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</si>
  <si>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</si>
  <si>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</si>
  <si>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</si>
  <si>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</si>
  <si>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</si>
  <si>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</si>
  <si>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</si>
  <si>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</si>
  <si>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</si>
  <si>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</si>
  <si>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</si>
  <si>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</si>
  <si>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</si>
  <si>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</si>
  <si>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</si>
  <si>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</si>
  <si>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</si>
  <si>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</si>
  <si>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</si>
  <si>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</si>
  <si>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</si>
  <si>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</si>
  <si>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</si>
  <si>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</si>
  <si>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</si>
  <si>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</si>
  <si>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</si>
  <si>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</si>
  <si>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</si>
  <si>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</si>
  <si>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</si>
  <si>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</si>
  <si>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</si>
  <si>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</si>
  <si>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</si>
  <si>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</si>
  <si>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</si>
  <si>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</si>
  <si>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</si>
  <si>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</si>
  <si>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</si>
  <si>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</si>
  <si>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</si>
  <si>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</si>
  <si>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</si>
  <si>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</si>
  <si>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</si>
  <si>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</si>
  <si>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</si>
  <si>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</si>
  <si>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</si>
  <si>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</si>
  <si>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</si>
  <si>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</si>
  <si>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</si>
  <si>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</si>
  <si>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</si>
  <si>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</si>
  <si>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</si>
  <si>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</si>
  <si>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</si>
  <si>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</si>
  <si>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</si>
  <si>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</si>
  <si>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</si>
  <si>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</si>
  <si>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</si>
  <si>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</si>
  <si>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</si>
  <si>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</si>
  <si>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</si>
  <si>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</si>
  <si>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</si>
  <si>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</si>
  <si>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</si>
  <si>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</si>
  <si>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</si>
  <si>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</si>
  <si>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</si>
  <si>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</si>
  <si>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</si>
  <si>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</si>
  <si>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</si>
  <si>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</si>
  <si>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</si>
  <si>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</si>
  <si>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</si>
  <si>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</si>
  <si>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</si>
  <si>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</si>
  <si>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</si>
  <si>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</si>
  <si>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</si>
  <si>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</si>
  <si>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</si>
  <si>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</si>
  <si>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</si>
  <si>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</si>
  <si>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</si>
  <si>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</si>
  <si>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</si>
  <si>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</si>
  <si>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</si>
  <si>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</si>
  <si>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</si>
  <si>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</si>
  <si>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</si>
  <si>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</si>
  <si>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</si>
  <si>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</si>
  <si>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</si>
  <si>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</si>
  <si>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</si>
  <si>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</si>
  <si>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</si>
  <si>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</si>
  <si>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</si>
  <si>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</si>
  <si>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</si>
  <si>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</si>
  <si>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</si>
  <si>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</si>
  <si>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</si>
  <si>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</si>
  <si>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</si>
  <si>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</si>
  <si>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</si>
  <si>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</si>
  <si>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</si>
  <si>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</si>
  <si>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</si>
  <si>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</si>
  <si>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</si>
  <si>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</si>
  <si>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</si>
  <si>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</si>
  <si>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</si>
  <si>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</si>
  <si>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</si>
  <si>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</si>
  <si>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</si>
  <si>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</si>
  <si>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</si>
  <si>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</si>
  <si>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</si>
  <si>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</si>
  <si>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</si>
  <si>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</si>
  <si>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</si>
  <si>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</si>
  <si>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</si>
  <si>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</si>
  <si>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</si>
  <si>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</si>
  <si>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</si>
  <si>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</si>
  <si>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</si>
  <si>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</si>
  <si>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</si>
  <si>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</si>
  <si>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</si>
  <si>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</si>
  <si>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</si>
  <si>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</si>
  <si>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</si>
  <si>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</si>
  <si>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</si>
  <si>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</si>
  <si>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</si>
  <si>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</si>
  <si>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</si>
  <si>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</si>
  <si>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</si>
  <si>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</si>
  <si>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</si>
  <si>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</si>
  <si>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</si>
  <si>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</si>
  <si>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</si>
  <si>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</si>
  <si>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</si>
  <si>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</si>
  <si>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</si>
  <si>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</si>
  <si>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</si>
  <si>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</si>
  <si>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</si>
  <si>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</si>
  <si>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</si>
  <si>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</si>
  <si>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</si>
  <si>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</si>
  <si>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</si>
  <si>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</si>
  <si>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</si>
  <si>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</si>
  <si>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</si>
  <si>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</si>
  <si>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</si>
  <si>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</si>
  <si>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</si>
  <si>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</si>
  <si>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</si>
  <si>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</si>
  <si>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</si>
  <si>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</si>
  <si>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</si>
  <si>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</si>
  <si>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</si>
  <si>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</si>
  <si>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</si>
  <si>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</si>
  <si>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</si>
  <si>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</si>
  <si>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</si>
  <si>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</si>
  <si>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</si>
  <si>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</si>
  <si>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</si>
  <si>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</si>
  <si>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</si>
  <si>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</si>
  <si>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</si>
  <si>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</si>
  <si>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</si>
  <si>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</si>
  <si>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</si>
  <si>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</si>
  <si>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</si>
  <si>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</si>
  <si>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</si>
  <si>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</si>
  <si>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</si>
  <si>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</si>
  <si>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</si>
  <si>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</si>
  <si>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</si>
  <si>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</si>
  <si>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</si>
  <si>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</si>
  <si>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</si>
  <si>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</si>
  <si>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</si>
  <si>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</si>
  <si>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</si>
  <si>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</si>
  <si>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</si>
  <si>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</si>
  <si>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</si>
  <si>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</si>
  <si>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</si>
  <si>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</si>
  <si>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</si>
  <si>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</si>
  <si>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</si>
  <si>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</si>
  <si>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</si>
  <si>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</si>
  <si>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</si>
  <si>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</si>
  <si>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</si>
  <si>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</si>
  <si>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</si>
  <si>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</si>
  <si>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</si>
  <si>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</si>
  <si>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</si>
  <si>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</si>
  <si>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</si>
  <si>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</si>
  <si>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</si>
  <si>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</si>
  <si>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</si>
  <si>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</si>
  <si>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</si>
  <si>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</si>
  <si>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</si>
  <si>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</si>
  <si>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</si>
  <si>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</si>
  <si>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</si>
  <si>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</si>
  <si>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</si>
  <si>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</si>
  <si>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</si>
  <si>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</si>
  <si>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</si>
  <si>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</si>
  <si>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</si>
  <si>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</si>
  <si>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</si>
  <si>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</si>
  <si>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</si>
  <si>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</si>
  <si>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</si>
  <si>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</si>
  <si>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</si>
  <si>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</si>
  <si>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</si>
  <si>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</si>
  <si>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</si>
  <si>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</si>
  <si>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</si>
  <si>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</si>
  <si>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</si>
  <si>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</si>
  <si>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</si>
  <si>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</si>
  <si>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</si>
  <si>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</si>
  <si>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</si>
  <si>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</si>
  <si>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</si>
  <si>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</si>
  <si>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</si>
  <si>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</si>
  <si>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</si>
  <si>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</si>
  <si>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</si>
  <si>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</si>
  <si>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</si>
  <si>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</si>
  <si>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</si>
  <si>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</si>
  <si>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</si>
  <si>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</si>
  <si>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</si>
  <si>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</si>
  <si>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</si>
  <si>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</si>
  <si>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</si>
  <si>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</si>
  <si>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</si>
  <si>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</si>
  <si>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</si>
  <si>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</si>
  <si>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</si>
  <si>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</si>
  <si>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</si>
  <si>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</si>
  <si>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</si>
  <si>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</si>
  <si>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</si>
  <si>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</si>
  <si>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</si>
  <si>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</si>
  <si>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</si>
  <si>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</si>
  <si>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</si>
  <si>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</si>
  <si>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</si>
  <si>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</si>
  <si>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</si>
  <si>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</si>
  <si>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</si>
  <si>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</si>
  <si>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</si>
  <si>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</si>
  <si>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</si>
  <si>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</si>
  <si>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</si>
  <si>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</si>
  <si>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</si>
  <si>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</si>
  <si>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</si>
  <si>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</si>
  <si>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</si>
  <si>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</si>
  <si>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</si>
  <si>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</si>
  <si>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</si>
  <si>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</si>
  <si>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</si>
  <si>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</si>
  <si>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</si>
  <si>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</si>
  <si>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</si>
  <si>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</si>
  <si>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</si>
  <si>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</si>
  <si>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</si>
  <si>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</si>
  <si>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</si>
  <si>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</si>
  <si>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</si>
  <si>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</si>
  <si>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</si>
  <si>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</si>
  <si>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</si>
  <si>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</si>
  <si>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</si>
  <si>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</si>
  <si>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</si>
  <si>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</si>
  <si>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</si>
  <si>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</si>
  <si>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</si>
  <si>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</si>
  <si>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</si>
  <si>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</si>
  <si>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</si>
  <si>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</si>
  <si>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</si>
  <si>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</si>
  <si>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</si>
  <si>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</si>
  <si>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</si>
  <si>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</si>
  <si>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</si>
  <si>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</si>
  <si>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</si>
  <si>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</si>
  <si>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</si>
  <si>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</si>
  <si>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</si>
  <si>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</si>
  <si>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</si>
  <si>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</si>
  <si>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</si>
  <si>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</si>
  <si>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</si>
  <si>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</si>
  <si>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</si>
  <si>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</si>
  <si>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</si>
  <si>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</si>
  <si>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</si>
  <si>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</si>
  <si>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</si>
  <si>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</si>
  <si>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</si>
  <si>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</si>
  <si>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</si>
  <si>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</si>
  <si>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</si>
  <si>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</si>
  <si>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</si>
  <si>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</si>
  <si>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</si>
  <si>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</si>
  <si>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</si>
  <si>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</si>
  <si>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</si>
  <si>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</si>
  <si>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</si>
  <si>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</si>
  <si>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</si>
  <si>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</si>
  <si>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</si>
  <si>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</si>
  <si>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</si>
  <si>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</si>
  <si>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</si>
  <si>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</si>
  <si>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</si>
  <si>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</si>
  <si>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</si>
  <si>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</si>
  <si>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</si>
  <si>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</si>
  <si>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</si>
  <si>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</si>
  <si>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</si>
  <si>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</si>
  <si>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</si>
  <si>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</si>
  <si>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</si>
  <si>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</si>
  <si>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</si>
  <si>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</si>
  <si>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</si>
  <si>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</si>
  <si>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</si>
  <si>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</si>
  <si>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</si>
  <si>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</si>
  <si>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</si>
  <si>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</si>
  <si>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</si>
  <si>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</si>
  <si>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</si>
  <si>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</si>
  <si>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</si>
  <si>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</si>
  <si>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</si>
  <si>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</si>
  <si>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</si>
  <si>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</si>
  <si>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</si>
  <si>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</si>
  <si>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</si>
  <si>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</si>
  <si>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</si>
  <si>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</si>
  <si>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</si>
  <si>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</si>
  <si>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</si>
  <si>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</si>
  <si>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</si>
  <si>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</si>
  <si>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</si>
  <si>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</si>
  <si>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</si>
  <si>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</si>
  <si>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</si>
  <si>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</si>
  <si>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</si>
  <si>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</si>
  <si>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</si>
  <si>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</si>
  <si>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</si>
  <si>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</si>
  <si>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</si>
  <si>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</si>
  <si>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</si>
  <si>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</si>
  <si>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</si>
  <si>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</si>
  <si>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</si>
  <si>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</si>
  <si>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</si>
  <si>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</si>
  <si>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</si>
  <si>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</si>
  <si>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</si>
  <si>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</si>
  <si>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</si>
  <si>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</si>
  <si>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</si>
  <si>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</si>
  <si>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</si>
  <si>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</si>
  <si>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</si>
  <si>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</si>
  <si>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</si>
  <si>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</si>
  <si>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</si>
  <si>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</si>
  <si>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</si>
  <si>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</si>
  <si>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</si>
  <si>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</si>
  <si>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</si>
  <si>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</si>
  <si>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</si>
  <si>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</si>
  <si>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</si>
  <si>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</si>
  <si>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</si>
  <si>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</si>
  <si>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</si>
  <si>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</si>
  <si>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</si>
  <si>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</si>
  <si>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</si>
  <si>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</si>
  <si>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</si>
  <si>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</si>
  <si>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</si>
  <si>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</si>
  <si>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</si>
  <si>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</si>
  <si>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</si>
  <si>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</si>
  <si>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</si>
  <si>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</si>
  <si>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</si>
  <si>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</si>
  <si>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</si>
  <si>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</si>
  <si>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</si>
  <si>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</si>
  <si>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</si>
  <si>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</si>
  <si>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</si>
  <si>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</si>
  <si>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</si>
  <si>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</si>
  <si>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</si>
  <si>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</si>
  <si>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</si>
  <si>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</si>
  <si>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</si>
  <si>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</si>
  <si>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</si>
  <si>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</si>
  <si>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</si>
  <si>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</si>
  <si>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</si>
  <si>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</si>
  <si>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</si>
  <si>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</si>
  <si>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</si>
  <si>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</si>
  <si>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</si>
  <si>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</si>
  <si>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</si>
  <si>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</si>
  <si>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</si>
  <si>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</si>
  <si>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</si>
  <si>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</si>
  <si>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</si>
  <si>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</si>
  <si>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</si>
  <si>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</si>
  <si>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</si>
  <si>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</si>
  <si>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</si>
  <si>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</si>
  <si>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</si>
  <si>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</si>
  <si>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</si>
  <si>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</si>
  <si>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</si>
  <si>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</si>
  <si>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</si>
  <si>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</si>
  <si>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</si>
  <si>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</si>
  <si>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</si>
  <si>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</si>
  <si>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</si>
  <si>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</si>
  <si>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</si>
  <si>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</si>
  <si>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</si>
  <si>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</si>
  <si>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</si>
  <si>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</si>
  <si>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</si>
  <si>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</si>
  <si>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</si>
  <si>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</si>
  <si>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</si>
  <si>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</si>
  <si>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</si>
  <si>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</si>
  <si>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</si>
  <si>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</si>
  <si>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</si>
  <si>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</si>
  <si>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</si>
  <si>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</si>
  <si>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</si>
  <si>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</si>
  <si>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</si>
  <si>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</si>
  <si>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</si>
  <si>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</si>
  <si>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</si>
  <si>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</si>
  <si>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</si>
  <si>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</si>
  <si>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</si>
  <si>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</si>
  <si>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</si>
  <si>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</si>
  <si>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</si>
  <si>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</si>
  <si>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</si>
  <si>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</si>
  <si>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</si>
  <si>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</si>
  <si>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</si>
  <si>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</si>
  <si>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</si>
  <si>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</si>
  <si>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</si>
  <si>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</si>
  <si>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</si>
  <si>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</si>
  <si>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</si>
  <si>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</si>
  <si>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</si>
  <si>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</si>
  <si>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</si>
  <si>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</si>
  <si>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</si>
  <si>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</si>
  <si>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</si>
  <si>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</si>
  <si>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</si>
  <si>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</si>
  <si>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</si>
  <si>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</si>
  <si>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</si>
  <si>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</si>
  <si>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</si>
  <si>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</si>
  <si>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</si>
  <si>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</si>
  <si>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</si>
  <si>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</si>
  <si>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</si>
  <si>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</si>
  <si>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</si>
  <si>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</si>
  <si>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</si>
  <si>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</si>
  <si>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</si>
  <si>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</si>
  <si>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</si>
  <si>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</si>
  <si>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</si>
  <si>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</si>
  <si>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</si>
  <si>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</si>
  <si>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</si>
  <si>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</si>
  <si>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</si>
  <si>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</si>
  <si>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</si>
  <si>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</si>
  <si>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</si>
  <si>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</si>
  <si>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</si>
  <si>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</si>
  <si>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</si>
  <si>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</si>
  <si>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</si>
  <si>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</si>
  <si>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</si>
  <si>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</si>
  <si>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</si>
  <si>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</si>
  <si>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</si>
  <si>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</si>
  <si>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</si>
  <si>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</si>
  <si>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</si>
  <si>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</si>
  <si>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</si>
  <si>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</si>
  <si>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</si>
  <si>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</si>
  <si>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</si>
  <si>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</si>
  <si>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</si>
  <si>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</si>
  <si>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</si>
  <si>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</si>
  <si>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</si>
  <si>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</si>
  <si>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</si>
  <si>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</si>
  <si>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</si>
  <si>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</si>
  <si>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</si>
  <si>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</si>
  <si>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</si>
  <si>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</si>
  <si>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</si>
  <si>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</si>
  <si>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</si>
  <si>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</si>
  <si>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</si>
  <si>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</si>
  <si>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</si>
  <si>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</si>
  <si>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</si>
  <si>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</si>
  <si>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</si>
  <si>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</si>
  <si>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</si>
  <si>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</si>
  <si>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</si>
  <si>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</si>
  <si>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</si>
  <si>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</si>
  <si>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</si>
  <si>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</si>
  <si>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</si>
  <si>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</si>
  <si>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</si>
  <si>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</si>
  <si>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</si>
  <si>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</si>
  <si>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</si>
  <si>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</si>
  <si>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</si>
  <si>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</si>
  <si>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</si>
  <si>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</si>
  <si>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</si>
  <si>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</si>
  <si>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</si>
  <si>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</si>
  <si>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</si>
  <si>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</si>
  <si>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</si>
  <si>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</si>
  <si>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</si>
  <si>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</si>
  <si>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</si>
  <si>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</si>
  <si>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</si>
  <si>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</si>
  <si>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</si>
  <si>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</si>
  <si>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</si>
  <si>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</si>
  <si>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</si>
  <si>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</si>
  <si>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</si>
  <si>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</si>
  <si>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</si>
  <si>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</si>
  <si>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</si>
  <si>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</si>
  <si>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</si>
  <si>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</si>
  <si>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</si>
  <si>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</si>
  <si>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</si>
  <si>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</si>
  <si>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</si>
  <si>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</si>
  <si>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</si>
  <si>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</si>
  <si>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</si>
  <si>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</si>
  <si>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</si>
  <si>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</si>
  <si>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</si>
  <si>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</si>
  <si>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</si>
  <si>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</si>
  <si>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</si>
  <si>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</si>
  <si>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</si>
  <si>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</si>
  <si>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</si>
  <si>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</si>
  <si>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</si>
  <si>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</si>
  <si>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</si>
  <si>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</si>
  <si>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</si>
  <si>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</si>
  <si>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</si>
  <si>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</si>
  <si>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</si>
  <si>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</si>
  <si>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</si>
  <si>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</si>
  <si>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</si>
  <si>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</si>
  <si>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</si>
  <si>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</si>
  <si>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</si>
  <si>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</si>
  <si>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</si>
  <si>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</si>
  <si>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</si>
  <si>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</si>
  <si>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</si>
  <si>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</si>
  <si>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</si>
  <si>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</si>
  <si>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</si>
  <si>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</si>
  <si>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</si>
  <si>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</si>
  <si>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</si>
  <si>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</si>
  <si>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</si>
  <si>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</si>
  <si>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</si>
  <si>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</si>
  <si>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</si>
  <si>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</si>
  <si>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</si>
  <si>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</si>
  <si>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</si>
  <si>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</si>
  <si>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</si>
  <si>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</si>
  <si>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</si>
  <si>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</si>
  <si>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</si>
  <si>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</si>
  <si>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</si>
  <si>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</si>
  <si>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</si>
  <si>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</si>
  <si>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</si>
  <si>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</si>
  <si>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</si>
  <si>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</si>
  <si>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</si>
  <si>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</si>
  <si>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</si>
  <si>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</si>
  <si>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</si>
  <si>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</si>
  <si>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</si>
  <si>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</si>
  <si>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</si>
  <si>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</si>
  <si>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</si>
  <si>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</si>
  <si>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</si>
  <si>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</si>
  <si>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</si>
  <si>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</si>
  <si>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</si>
  <si>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</si>
  <si>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</si>
  <si>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</si>
  <si>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</si>
  <si>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</si>
  <si>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</si>
  <si>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</si>
  <si>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</si>
  <si>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</si>
  <si>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</si>
  <si>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</si>
  <si>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</si>
  <si>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</si>
  <si>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</si>
  <si>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</si>
  <si>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</si>
  <si>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</si>
  <si>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</si>
  <si>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</si>
  <si>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</si>
  <si>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</si>
  <si>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</si>
  <si>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</si>
  <si>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</si>
  <si>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</si>
  <si>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</si>
  <si>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</si>
  <si>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</si>
  <si>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</si>
  <si>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</si>
  <si>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</si>
  <si>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</si>
  <si>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</si>
  <si>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</si>
  <si>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</si>
  <si>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</si>
  <si>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</si>
  <si>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</si>
  <si>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</si>
  <si>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</si>
  <si>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</si>
  <si>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</si>
  <si>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</si>
  <si>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</si>
  <si>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</si>
  <si>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</si>
  <si>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</si>
  <si>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</si>
  <si>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</si>
  <si>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</si>
  <si>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</si>
  <si>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</si>
  <si>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</si>
  <si>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</si>
  <si>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</si>
  <si>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</si>
  <si>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</si>
  <si>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</si>
  <si>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</si>
  <si>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</si>
  <si>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</si>
  <si>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</si>
  <si>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</si>
  <si>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</si>
  <si>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</si>
  <si>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</si>
  <si>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</si>
  <si>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</si>
  <si>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</si>
  <si>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</si>
  <si>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</si>
  <si>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</si>
  <si>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</si>
  <si>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</si>
  <si>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</si>
  <si>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</si>
  <si>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</si>
  <si>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</si>
  <si>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</si>
  <si>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</si>
  <si>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</si>
  <si>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</si>
  <si>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</si>
  <si>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</si>
  <si>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</si>
  <si>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</si>
  <si>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</si>
  <si>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</si>
  <si>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</si>
  <si>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</si>
  <si>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</si>
  <si>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</si>
  <si>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</si>
  <si>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</si>
  <si>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</si>
  <si>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</si>
  <si>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</si>
  <si>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</si>
  <si>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</si>
  <si>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</si>
  <si>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</si>
  <si>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</si>
  <si>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</si>
  <si>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</si>
  <si>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</si>
  <si>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</si>
  <si>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</si>
  <si>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</si>
  <si>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</si>
  <si>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</si>
  <si>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</si>
  <si>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</si>
  <si>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</si>
  <si>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</si>
  <si>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</si>
  <si>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</si>
  <si>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</si>
  <si>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</si>
  <si>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</si>
  <si>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</si>
  <si>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</si>
  <si>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</si>
  <si>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</si>
  <si>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</si>
  <si>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</si>
  <si>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</si>
  <si>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</si>
  <si>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</si>
  <si>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</si>
  <si>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</si>
  <si>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</si>
  <si>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</si>
  <si>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</si>
  <si>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</si>
  <si>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</si>
  <si>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</si>
  <si>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</si>
  <si>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</si>
  <si>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</si>
  <si>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</si>
  <si>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</si>
  <si>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</si>
  <si>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</si>
  <si>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</si>
  <si>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</si>
  <si>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</si>
  <si>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</si>
  <si>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</si>
  <si>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</si>
  <si>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</si>
  <si>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</si>
  <si>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</si>
  <si>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</si>
  <si>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</si>
  <si>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</si>
  <si>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</si>
  <si>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</si>
  <si>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</si>
  <si>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</si>
  <si>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</si>
  <si>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</si>
  <si>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</si>
  <si>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</si>
  <si>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</si>
  <si>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</si>
  <si>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</si>
  <si>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</si>
  <si>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</si>
  <si>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</si>
  <si>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</si>
  <si>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</si>
  <si>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</si>
  <si>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</si>
  <si>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</si>
  <si>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</si>
  <si>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</si>
  <si>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</si>
  <si>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</si>
  <si>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</si>
  <si>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</si>
  <si>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</si>
  <si>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</si>
  <si>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</si>
  <si>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</si>
  <si>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</si>
  <si>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</si>
  <si>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</si>
  <si>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</si>
  <si>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</si>
  <si>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</si>
  <si>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</si>
  <si>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</si>
  <si>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</si>
  <si>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</si>
  <si>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</si>
  <si>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</si>
  <si>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</si>
  <si>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</si>
  <si>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</si>
  <si>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</si>
  <si>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</si>
  <si>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</si>
  <si>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</si>
  <si>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</si>
  <si>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</si>
  <si>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</si>
  <si>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</si>
  <si>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</si>
  <si>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</si>
  <si>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</si>
  <si>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</si>
  <si>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</si>
  <si>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</si>
  <si>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</si>
  <si>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</si>
  <si>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</si>
  <si>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</si>
  <si>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</si>
  <si>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</si>
  <si>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</si>
  <si>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</si>
  <si>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</si>
  <si>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</si>
  <si>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</si>
  <si>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</si>
  <si>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</si>
  <si>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</si>
  <si>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</si>
  <si>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</si>
  <si>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</si>
  <si>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</si>
  <si>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</si>
  <si>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</si>
  <si>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</si>
  <si>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</si>
  <si>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</si>
  <si>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</si>
  <si>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</si>
  <si>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</si>
  <si>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</si>
  <si>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</si>
  <si>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</si>
  <si>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</si>
  <si>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</si>
  <si>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</si>
  <si>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</si>
  <si>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</si>
  <si>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</si>
  <si>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</si>
  <si>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</si>
  <si>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</si>
  <si>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</si>
  <si>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</si>
  <si>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</si>
  <si>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</si>
  <si>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</si>
  <si>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</si>
  <si>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</si>
  <si>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</si>
  <si>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</si>
  <si>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</si>
  <si>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</si>
  <si>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</si>
  <si>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</si>
  <si>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</si>
  <si>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</si>
  <si>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</si>
  <si>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</si>
  <si>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</si>
  <si>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</si>
  <si>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</si>
  <si>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</si>
  <si>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</si>
  <si>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</si>
  <si>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</si>
  <si>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</si>
  <si>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</si>
  <si>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</si>
  <si>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</si>
  <si>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</si>
  <si>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</si>
  <si>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</si>
  <si>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</si>
  <si>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</si>
  <si>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</si>
  <si>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</si>
  <si>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</si>
  <si>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</si>
  <si>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</si>
  <si>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</si>
  <si>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</si>
  <si>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</si>
  <si>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</si>
  <si>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</si>
  <si>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</si>
  <si>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</si>
  <si>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</si>
  <si>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</si>
  <si>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</si>
  <si>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</si>
  <si>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</si>
  <si>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</si>
  <si>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</si>
  <si>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</si>
  <si>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</si>
  <si>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</si>
  <si>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</si>
  <si>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</si>
  <si>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</si>
  <si>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</si>
  <si>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</si>
  <si>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</si>
  <si>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</si>
  <si>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</si>
  <si>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</si>
  <si>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</si>
  <si>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</si>
  <si>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</si>
  <si>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</si>
  <si>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</si>
  <si>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</si>
  <si>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</si>
  <si>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</si>
  <si>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</si>
  <si>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</si>
  <si>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</si>
  <si>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</si>
  <si>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</si>
  <si>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</si>
  <si>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</si>
  <si>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</si>
  <si>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</si>
  <si>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</si>
  <si>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</si>
  <si>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</si>
  <si>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</si>
  <si>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</si>
  <si>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</si>
  <si>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</si>
  <si>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</si>
  <si>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</si>
  <si>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</si>
  <si>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</si>
  <si>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</si>
  <si>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</si>
  <si>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</si>
  <si>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</si>
  <si>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</si>
  <si>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</si>
  <si>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</si>
  <si>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</si>
  <si>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</si>
  <si>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</si>
  <si>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</si>
  <si>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</si>
  <si>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</si>
  <si>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</si>
  <si>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</si>
  <si>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</si>
  <si>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</si>
  <si>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</si>
  <si>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</si>
  <si>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</si>
  <si>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</si>
  <si>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</si>
  <si>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</si>
  <si>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</si>
  <si>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</si>
  <si>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</si>
  <si>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</si>
  <si>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</si>
  <si>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</si>
  <si>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</si>
  <si>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</si>
  <si>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</si>
  <si>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</si>
  <si>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</si>
  <si>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</si>
  <si>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</si>
  <si>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</si>
  <si>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</si>
  <si>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</si>
  <si>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</si>
  <si>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</si>
  <si>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</si>
  <si>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</si>
  <si>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</si>
  <si>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</si>
  <si>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</si>
  <si>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</si>
  <si>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</si>
  <si>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</si>
  <si>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</si>
  <si>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</si>
  <si>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</si>
  <si>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</si>
  <si>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</si>
  <si>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</si>
  <si>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</si>
  <si>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</si>
  <si>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</si>
  <si>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</si>
  <si>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</si>
  <si>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</si>
  <si>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</si>
  <si>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</si>
  <si>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</si>
  <si>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</si>
  <si>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</si>
  <si>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</si>
  <si>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</si>
  <si>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</si>
  <si>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</si>
  <si>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</si>
  <si>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</si>
  <si>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</si>
  <si>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</si>
  <si>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</si>
  <si>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</si>
  <si>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</si>
  <si>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</si>
  <si>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</si>
  <si>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</si>
  <si>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</si>
  <si>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</si>
  <si>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</si>
  <si>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</si>
  <si>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</si>
  <si>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</si>
  <si>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</si>
  <si>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</si>
  <si>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</si>
  <si>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</si>
  <si>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</si>
  <si>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</si>
  <si>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</si>
  <si>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</si>
  <si>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</si>
  <si>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</si>
  <si>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</si>
  <si>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</si>
  <si>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</si>
  <si>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</si>
  <si>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</si>
  <si>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</si>
  <si>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</si>
  <si>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</si>
  <si>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</si>
  <si>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</si>
  <si>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</si>
  <si>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</si>
  <si>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</si>
  <si>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</si>
  <si>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</si>
  <si>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</si>
  <si>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</si>
  <si>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</si>
  <si>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</si>
  <si>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</si>
  <si>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</si>
  <si>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</si>
  <si>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</si>
  <si>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</si>
  <si>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</si>
  <si>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</si>
  <si>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</si>
  <si>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</si>
  <si>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</si>
  <si>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</si>
  <si>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</si>
  <si>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</si>
  <si>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</si>
  <si>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</si>
  <si>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</si>
  <si>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</si>
  <si>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</si>
  <si>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</si>
  <si>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</si>
  <si>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</si>
  <si>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</si>
  <si>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</si>
  <si>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</si>
  <si>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</si>
  <si>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</si>
  <si>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</si>
  <si>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</si>
  <si>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</si>
  <si>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</si>
  <si>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</si>
  <si>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</si>
  <si>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</si>
  <si>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</si>
  <si>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</si>
  <si>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</si>
  <si>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</si>
  <si>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</si>
  <si>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</si>
  <si>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</si>
  <si>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</si>
  <si>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</si>
  <si>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</si>
  <si>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</si>
  <si>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</si>
  <si>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</si>
  <si>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</si>
  <si>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</si>
  <si>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</si>
  <si>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</si>
  <si>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</si>
  <si>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</si>
  <si>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</si>
  <si>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</si>
  <si>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</si>
  <si>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</si>
  <si>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</si>
  <si>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</si>
  <si>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</si>
  <si>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</si>
  <si>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</si>
  <si>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</si>
  <si>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</si>
  <si>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</si>
  <si>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</si>
  <si>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</si>
  <si>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</si>
  <si>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</si>
  <si>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</si>
  <si>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</si>
  <si>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</si>
  <si>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</si>
  <si>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</si>
  <si>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</si>
  <si>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</si>
  <si>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</si>
  <si>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</si>
  <si>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</si>
  <si>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</si>
  <si>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</si>
  <si>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</si>
  <si>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</si>
  <si>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</si>
  <si>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</si>
  <si>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</si>
  <si>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</si>
  <si>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</si>
  <si>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</si>
  <si>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</si>
  <si>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</si>
  <si>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</si>
  <si>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</si>
  <si>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</si>
  <si>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</si>
  <si>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</si>
  <si>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</si>
  <si>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</si>
  <si>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</si>
  <si>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</si>
  <si>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</si>
  <si>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</si>
  <si>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</si>
  <si>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</si>
  <si>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</si>
  <si>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</si>
  <si>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</si>
  <si>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</si>
  <si>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</si>
  <si>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</si>
  <si>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</si>
  <si>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</si>
  <si>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</si>
  <si>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</si>
  <si>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</si>
  <si>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</si>
  <si>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</si>
  <si>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</si>
  <si>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</si>
  <si>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</si>
  <si>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</si>
  <si>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</si>
  <si>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</si>
  <si>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</si>
  <si>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</si>
  <si>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</si>
  <si>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</si>
  <si>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</si>
  <si>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</si>
  <si>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</si>
  <si>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</si>
  <si>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</si>
  <si>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</si>
  <si>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</si>
  <si>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</si>
  <si>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</si>
  <si>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</si>
  <si>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</si>
  <si>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</si>
  <si>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</si>
  <si>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</si>
  <si>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</si>
  <si>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</si>
  <si>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</si>
  <si>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</si>
  <si>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</si>
  <si>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</si>
  <si>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</si>
  <si>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</si>
  <si>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</si>
  <si>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</si>
  <si>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</si>
  <si>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</si>
  <si>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</si>
  <si>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</si>
  <si>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</si>
  <si>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</si>
  <si>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</si>
  <si>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</si>
  <si>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</si>
  <si>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</si>
  <si>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</si>
  <si>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</si>
  <si>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</si>
  <si>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</si>
  <si>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</si>
  <si>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</si>
  <si>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</si>
  <si>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</si>
  <si>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</si>
  <si>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</si>
  <si>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</si>
  <si>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</si>
  <si>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</si>
  <si>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</si>
  <si>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</si>
  <si>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</si>
  <si>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</si>
  <si>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</si>
  <si>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</si>
  <si>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</si>
  <si>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</si>
  <si>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</si>
  <si>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</si>
  <si>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</si>
  <si>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</si>
  <si>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</si>
  <si>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</si>
  <si>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</si>
  <si>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</si>
  <si>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</si>
  <si>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</si>
  <si>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</si>
  <si>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</si>
  <si>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</si>
  <si>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</si>
  <si>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</si>
  <si>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</si>
  <si>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</si>
  <si>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</si>
  <si>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</si>
  <si>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</si>
  <si>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</si>
  <si>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</si>
  <si>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</si>
  <si>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</si>
  <si>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</si>
  <si>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</si>
  <si>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</si>
  <si>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</si>
  <si>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</si>
  <si>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</si>
  <si>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</si>
  <si>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</si>
  <si>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</si>
  <si>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</si>
  <si>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</si>
  <si>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</si>
  <si>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</si>
  <si>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</si>
  <si>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</si>
  <si>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</si>
  <si>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</si>
  <si>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</si>
  <si>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</si>
  <si>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</si>
  <si>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</si>
  <si>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</si>
  <si>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</si>
  <si>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</si>
  <si>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</si>
  <si>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</si>
  <si>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</si>
  <si>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</si>
  <si>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</si>
  <si>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</si>
  <si>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</si>
  <si>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</si>
  <si>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</si>
  <si>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</si>
  <si>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</si>
  <si>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</si>
  <si>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</si>
  <si>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</si>
  <si>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</si>
  <si>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</si>
  <si>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</si>
  <si>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</si>
  <si>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</si>
  <si>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</si>
  <si>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</si>
  <si>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</si>
  <si>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</si>
  <si>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</si>
  <si>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</si>
  <si>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</si>
  <si>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</si>
  <si>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</si>
  <si>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</si>
  <si>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</si>
  <si>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</si>
  <si>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</si>
  <si>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</si>
  <si>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</si>
  <si>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</si>
  <si>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</si>
  <si>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</si>
  <si>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</si>
  <si>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</si>
  <si>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</si>
  <si>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</si>
  <si>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</si>
  <si>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</si>
  <si>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</si>
  <si>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</si>
  <si>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</si>
  <si>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</si>
  <si>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</si>
  <si>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</si>
  <si>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</si>
  <si>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</si>
  <si>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</si>
  <si>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</si>
  <si>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</si>
  <si>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</si>
  <si>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</si>
  <si>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</si>
  <si>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</si>
  <si>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</si>
  <si>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</si>
  <si>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</si>
  <si>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</si>
  <si>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</si>
  <si>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</si>
  <si>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</si>
  <si>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</si>
  <si>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</si>
  <si>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</si>
  <si>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</si>
  <si>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</si>
  <si>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</si>
  <si>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</si>
  <si>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</si>
  <si>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</si>
  <si>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</si>
  <si>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</si>
  <si>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</si>
  <si>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</si>
  <si>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</si>
  <si>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</si>
  <si>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</si>
  <si>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</si>
  <si>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</si>
  <si>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</si>
  <si>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</si>
  <si>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</si>
  <si>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</si>
  <si>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</si>
  <si>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</si>
  <si>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</si>
  <si>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</si>
  <si>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</si>
  <si>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</si>
  <si>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</si>
  <si>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</si>
  <si>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</si>
  <si>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</si>
  <si>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</si>
  <si>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</si>
  <si>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</si>
  <si>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</si>
  <si>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</si>
  <si>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</si>
  <si>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</si>
  <si>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</si>
  <si>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</si>
  <si>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</si>
  <si>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</si>
  <si>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</si>
  <si>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</si>
  <si>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</si>
  <si>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</si>
  <si>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</si>
  <si>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</si>
  <si>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</si>
  <si>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</si>
  <si>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</si>
  <si>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</si>
  <si>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</si>
  <si>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</si>
  <si>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</si>
  <si>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</si>
  <si>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</si>
  <si>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</si>
  <si>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</si>
  <si>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</si>
  <si>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</si>
  <si>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</si>
  <si>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</si>
  <si>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</si>
  <si>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</si>
  <si>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</si>
  <si>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</si>
  <si>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</si>
  <si>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</si>
  <si>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</si>
  <si>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</si>
  <si>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</si>
  <si>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</si>
  <si>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</si>
  <si>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</si>
  <si>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</si>
  <si>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</si>
  <si>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</si>
  <si>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</si>
  <si>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</si>
  <si>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</si>
  <si>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</si>
  <si>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</si>
  <si>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</si>
  <si>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</si>
  <si>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</si>
  <si>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</si>
  <si>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</si>
  <si>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</si>
  <si>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</si>
  <si>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</si>
  <si>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</si>
  <si>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</si>
  <si>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</si>
  <si>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</si>
  <si>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</si>
  <si>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</si>
  <si>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</si>
  <si>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</si>
  <si>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</si>
  <si>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</si>
  <si>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</si>
  <si>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</si>
  <si>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</si>
  <si>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</si>
  <si>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</si>
  <si>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</si>
  <si>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</si>
  <si>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</si>
  <si>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</si>
  <si>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</si>
  <si>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</si>
  <si>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</si>
  <si>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</si>
  <si>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</si>
  <si>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</si>
  <si>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</si>
  <si>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</si>
  <si>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</si>
  <si>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</si>
  <si>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</si>
  <si>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</si>
  <si>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</si>
  <si>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</si>
  <si>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</si>
  <si>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</si>
  <si>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</si>
  <si>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</si>
  <si>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</si>
  <si>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</si>
  <si>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</si>
  <si>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</si>
  <si>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</si>
  <si>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</si>
  <si>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</si>
  <si>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</si>
  <si>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</si>
  <si>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</si>
  <si>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</si>
  <si>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</si>
  <si>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</si>
  <si>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</si>
  <si>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</si>
  <si>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</si>
  <si>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</si>
  <si>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</si>
  <si>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</si>
  <si>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</si>
  <si>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</si>
  <si>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</si>
  <si>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</si>
  <si>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</si>
  <si>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</si>
  <si>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</si>
  <si>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</si>
  <si>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</si>
  <si>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</si>
  <si>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</si>
  <si>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</si>
  <si>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</si>
  <si>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</si>
  <si>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</si>
  <si>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</si>
  <si>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</si>
  <si>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</si>
  <si>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</si>
  <si>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</si>
  <si>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</si>
  <si>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</si>
  <si>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</si>
  <si>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</si>
  <si>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</si>
  <si>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</si>
  <si>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</si>
  <si>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</si>
  <si>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</si>
  <si>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</si>
  <si>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</si>
  <si>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</si>
  <si>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</si>
  <si>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</si>
  <si>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</si>
  <si>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</si>
  <si>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</si>
  <si>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</si>
  <si>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</si>
  <si>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</si>
  <si>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</si>
  <si>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</si>
  <si>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</si>
  <si>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</si>
  <si>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</si>
  <si>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</si>
  <si>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</si>
  <si>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</si>
  <si>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</si>
  <si>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</si>
  <si>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</si>
  <si>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</si>
  <si>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</si>
  <si>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</si>
  <si>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</si>
  <si>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</si>
  <si>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</si>
  <si>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</si>
  <si>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</si>
  <si>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</si>
  <si>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</si>
  <si>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</si>
  <si>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</si>
  <si>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</si>
  <si>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</si>
  <si>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</si>
  <si>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</si>
  <si>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</si>
  <si>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</si>
  <si>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</si>
  <si>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</si>
  <si>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</si>
  <si>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</si>
  <si>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</si>
  <si>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</si>
  <si>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</si>
  <si>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</si>
  <si>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</si>
  <si>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</si>
  <si>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</si>
  <si>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</si>
  <si>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</si>
  <si>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</si>
  <si>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</si>
  <si>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</si>
  <si>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</si>
  <si>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</si>
  <si>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</si>
  <si>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</si>
  <si>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</si>
  <si>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</si>
  <si>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</si>
  <si>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</si>
  <si>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</si>
  <si>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</si>
  <si>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</si>
  <si>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</si>
  <si>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</si>
  <si>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</si>
  <si>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</si>
  <si>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</si>
  <si>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</si>
  <si>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</si>
  <si>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</si>
  <si>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</si>
  <si>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</si>
  <si>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</si>
  <si>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</si>
  <si>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</si>
  <si>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</si>
  <si>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</si>
  <si>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</si>
  <si>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</si>
  <si>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</si>
  <si>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</si>
  <si>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</si>
  <si>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</si>
  <si>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</si>
  <si>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</si>
  <si>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</si>
  <si>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</si>
  <si>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</si>
  <si>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</si>
  <si>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</si>
  <si>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</si>
  <si>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</si>
  <si>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</si>
  <si>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</si>
  <si>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</si>
  <si>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</si>
  <si>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</si>
  <si>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</si>
  <si>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</si>
  <si>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</si>
  <si>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</si>
  <si>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</si>
  <si>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</si>
  <si>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</si>
  <si>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</si>
  <si>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</si>
  <si>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</si>
  <si>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</si>
  <si>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</si>
  <si>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</si>
  <si>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</si>
  <si>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</si>
  <si>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</si>
  <si>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</si>
  <si>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</si>
  <si>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</si>
  <si>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</si>
  <si>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</si>
  <si>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</si>
  <si>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</si>
  <si>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</si>
  <si>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</si>
  <si>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</si>
  <si>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</si>
  <si>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</si>
  <si>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</si>
  <si>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</si>
  <si>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</si>
  <si>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</si>
  <si>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</si>
  <si>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</si>
  <si>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</si>
  <si>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</si>
  <si>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</si>
  <si>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</si>
  <si>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</si>
  <si>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</si>
  <si>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</si>
  <si>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</si>
  <si>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</si>
  <si>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</si>
  <si>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</si>
  <si>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</si>
  <si>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</si>
  <si>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</si>
  <si>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</si>
  <si>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</si>
  <si>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</si>
  <si>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</si>
  <si>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</si>
  <si>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</si>
  <si>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</si>
  <si>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</si>
  <si>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</si>
  <si>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</si>
  <si>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</si>
  <si>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</si>
  <si>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</si>
  <si>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</si>
  <si>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</si>
  <si>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</si>
  <si>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</si>
  <si>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</si>
  <si>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</si>
  <si>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</si>
  <si>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</si>
  <si>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</si>
  <si>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</si>
  <si>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</si>
  <si>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</si>
  <si>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</si>
  <si>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</si>
  <si>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</si>
  <si>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</si>
  <si>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</si>
  <si>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</si>
  <si>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</si>
  <si>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</si>
  <si>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</si>
  <si>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</si>
  <si>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</si>
  <si>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</si>
  <si>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</si>
  <si>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</si>
  <si>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</si>
  <si>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</si>
  <si>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</si>
  <si>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</si>
  <si>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</si>
  <si>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</si>
  <si>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</si>
  <si>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</si>
  <si>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</si>
  <si>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</si>
  <si>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</si>
  <si>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</si>
  <si>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</si>
  <si>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</si>
  <si>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</si>
  <si>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</si>
  <si>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</si>
  <si>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</si>
  <si>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</si>
  <si>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</si>
  <si>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</si>
  <si>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</si>
  <si>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</si>
  <si>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</si>
  <si>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</si>
  <si>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</si>
  <si>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</si>
  <si>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</si>
  <si>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</si>
  <si>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</si>
  <si>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</si>
  <si>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</si>
  <si>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</si>
  <si>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</si>
  <si>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</si>
  <si>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</si>
  <si>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</si>
  <si>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</si>
  <si>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</si>
  <si>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</si>
  <si>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</si>
  <si>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</si>
  <si>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</si>
  <si>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</si>
  <si>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</si>
  <si>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</si>
  <si>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</si>
  <si>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</si>
  <si>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</si>
  <si>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</si>
  <si>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</si>
  <si>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</si>
  <si>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</si>
  <si>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</si>
  <si>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</si>
  <si>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</si>
  <si>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</si>
  <si>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</si>
  <si>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</si>
  <si>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</si>
  <si>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</si>
  <si>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</si>
  <si>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</si>
  <si>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</si>
  <si>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</si>
  <si>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</si>
  <si>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</si>
  <si>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</si>
  <si>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</si>
  <si>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</si>
  <si>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</si>
  <si>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</si>
  <si>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</si>
  <si>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</si>
  <si>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</si>
  <si>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</si>
  <si>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</si>
  <si>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</si>
  <si>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</si>
  <si>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</si>
  <si>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</si>
  <si>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</si>
  <si>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</si>
  <si>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</si>
  <si>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</si>
  <si>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</si>
  <si>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</si>
  <si>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</si>
  <si>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</si>
  <si>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</si>
  <si>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</si>
  <si>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</si>
  <si>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</si>
  <si>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</si>
  <si>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</si>
  <si>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</si>
  <si>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</si>
  <si>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</si>
  <si>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</si>
  <si>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</si>
  <si>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</si>
  <si>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</si>
  <si>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</si>
  <si>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</si>
  <si>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</si>
  <si>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</si>
  <si>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</si>
  <si>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</si>
  <si>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</si>
  <si>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</si>
  <si>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</si>
  <si>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</si>
  <si>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</si>
  <si>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</si>
  <si>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</si>
  <si>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</si>
  <si>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</si>
  <si>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</si>
  <si>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</si>
  <si>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</si>
  <si>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</si>
  <si>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</si>
  <si>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</si>
  <si>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</si>
  <si>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</si>
  <si>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</si>
  <si>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</si>
  <si>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</si>
  <si>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</si>
  <si>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</si>
  <si>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</si>
  <si>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</si>
  <si>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</si>
  <si>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</si>
  <si>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</si>
  <si>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</si>
  <si>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</si>
  <si>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</si>
  <si>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</si>
  <si>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</si>
  <si>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</si>
  <si>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</si>
  <si>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</si>
  <si>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</si>
  <si>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</si>
  <si>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</si>
  <si>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</si>
  <si>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</si>
  <si>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</si>
  <si>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</si>
  <si>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</si>
  <si>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</si>
  <si>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</si>
  <si>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</si>
  <si>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</si>
  <si>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</si>
  <si>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</si>
  <si>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</si>
  <si>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</si>
  <si>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</si>
  <si>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</si>
  <si>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</si>
  <si>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</si>
  <si>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</si>
  <si>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</si>
  <si>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</si>
  <si>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</si>
  <si>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</si>
  <si>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</si>
  <si>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</si>
  <si>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</si>
  <si>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</si>
  <si>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</si>
  <si>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</si>
  <si>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</si>
  <si>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</si>
  <si>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</si>
  <si>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</si>
  <si>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</si>
  <si>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</si>
  <si>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</si>
  <si>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</si>
  <si>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</si>
  <si>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</si>
  <si>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</si>
  <si>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</si>
  <si>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</si>
  <si>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</si>
  <si>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</si>
  <si>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</si>
  <si>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</si>
  <si>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</si>
  <si>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</si>
  <si>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</si>
  <si>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</si>
  <si>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</si>
  <si>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</si>
  <si>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</si>
  <si>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</si>
  <si>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</si>
  <si>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</si>
  <si>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</si>
  <si>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</si>
  <si>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</si>
  <si>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</si>
  <si>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</si>
  <si>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</si>
  <si>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</si>
  <si>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</si>
  <si>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</si>
  <si>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</si>
  <si>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</si>
  <si>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</si>
  <si>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</si>
  <si>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</si>
  <si>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</si>
  <si>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</si>
  <si>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</si>
  <si>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</si>
  <si>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</si>
  <si>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</si>
  <si>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</si>
  <si>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</si>
  <si>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</si>
  <si>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</si>
  <si>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</si>
  <si>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</si>
  <si>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</si>
  <si>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</si>
  <si>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</si>
  <si>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</si>
  <si>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</si>
  <si>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</si>
  <si>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</si>
  <si>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</si>
  <si>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</si>
  <si>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</si>
  <si>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</si>
  <si>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</si>
  <si>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</si>
  <si>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</si>
  <si>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</si>
  <si>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</si>
  <si>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</si>
  <si>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</si>
  <si>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</si>
  <si>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</si>
  <si>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</si>
  <si>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</si>
  <si>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</si>
  <si>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</si>
  <si>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</si>
  <si>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</si>
  <si>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</si>
  <si>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</si>
  <si>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</si>
  <si>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</si>
  <si>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</si>
  <si>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</si>
  <si>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</si>
  <si>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</si>
  <si>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</si>
  <si>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</si>
  <si>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</si>
  <si>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</si>
  <si>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</si>
  <si>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</si>
  <si>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</si>
  <si>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</si>
  <si>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</si>
  <si>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</si>
  <si>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</si>
  <si>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</si>
  <si>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</si>
  <si>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</si>
  <si>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</si>
  <si>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</si>
  <si>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</si>
  <si>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</si>
  <si>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</si>
  <si>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</si>
  <si>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</si>
  <si>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</si>
  <si>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</si>
  <si>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</si>
  <si>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</si>
  <si>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</si>
  <si>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</si>
  <si>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</si>
  <si>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</si>
  <si>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</si>
  <si>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</si>
  <si>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</si>
  <si>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</si>
  <si>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</si>
  <si>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</si>
  <si>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</si>
  <si>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</si>
  <si>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</si>
  <si>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</si>
  <si>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</si>
  <si>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</si>
  <si>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</si>
  <si>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</si>
  <si>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</si>
  <si>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</si>
  <si>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</si>
  <si>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</si>
  <si>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</si>
  <si>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</si>
  <si>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</si>
  <si>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</si>
  <si>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</si>
  <si>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</si>
  <si>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</si>
  <si>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</si>
  <si>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</si>
  <si>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</si>
  <si>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</si>
  <si>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</si>
  <si>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</si>
  <si>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</si>
  <si>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</si>
  <si>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</si>
  <si>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</si>
  <si>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</si>
  <si>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</si>
  <si>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</si>
  <si>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</si>
  <si>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</si>
  <si>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</si>
  <si>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</si>
  <si>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</si>
  <si>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</si>
  <si>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</si>
  <si>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</si>
  <si>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</si>
  <si>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</si>
  <si>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</si>
  <si>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</si>
  <si>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</si>
  <si>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</si>
  <si>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</si>
  <si>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</si>
  <si>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</si>
  <si>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</si>
  <si>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</si>
  <si>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</si>
  <si>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</si>
  <si>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</si>
  <si>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</si>
  <si>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</si>
  <si>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</si>
  <si>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</si>
  <si>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</si>
  <si>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</si>
  <si>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</si>
  <si>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</si>
  <si>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</si>
  <si>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</si>
  <si>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</si>
  <si>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</si>
  <si>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</si>
  <si>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</si>
  <si>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</si>
  <si>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</si>
  <si>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</si>
  <si>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</si>
  <si>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</si>
  <si>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</si>
  <si>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</si>
  <si>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</si>
  <si>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</si>
  <si>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</si>
  <si>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</si>
  <si>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</si>
  <si>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</si>
  <si>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</si>
  <si>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</si>
  <si>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</si>
  <si>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</si>
  <si>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</si>
  <si>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</si>
  <si>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</si>
  <si>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</si>
  <si>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</si>
  <si>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</si>
  <si>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</si>
  <si>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</si>
  <si>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</si>
  <si>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</si>
  <si>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</si>
  <si>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</si>
  <si>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</si>
  <si>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</si>
  <si>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</si>
  <si>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</si>
  <si>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</si>
  <si>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</si>
  <si>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</si>
  <si>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</si>
  <si>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</si>
  <si>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</si>
  <si>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</si>
  <si>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</si>
  <si>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</si>
  <si>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</si>
  <si>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</si>
  <si>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</si>
  <si>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</si>
  <si>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</si>
  <si>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</si>
  <si>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</si>
  <si>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</si>
  <si>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</si>
  <si>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</si>
  <si>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</si>
  <si>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</si>
  <si>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</si>
  <si>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</si>
  <si>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</si>
  <si>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</si>
  <si>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</si>
  <si>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</si>
  <si>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</si>
  <si>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</si>
  <si>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</si>
  <si>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</si>
  <si>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</si>
  <si>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</si>
  <si>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</si>
  <si>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</si>
  <si>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</si>
  <si>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</si>
  <si>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</si>
  <si>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</si>
  <si>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</si>
  <si>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</si>
  <si>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</si>
  <si>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</si>
  <si>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</si>
  <si>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</si>
  <si>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</si>
  <si>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</si>
  <si>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</si>
  <si>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</si>
  <si>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</si>
  <si>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</si>
  <si>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</si>
  <si>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</si>
  <si>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</si>
  <si>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</si>
  <si>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</si>
  <si>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</si>
  <si>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</si>
  <si>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</si>
  <si>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</si>
  <si>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</si>
  <si>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</si>
  <si>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</si>
  <si>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</si>
  <si>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</si>
  <si>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</si>
  <si>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</si>
  <si>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</si>
  <si>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</si>
  <si>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</si>
  <si>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</si>
  <si>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</si>
  <si>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</si>
  <si>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</si>
  <si>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</si>
  <si>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</si>
  <si>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</si>
  <si>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</si>
  <si>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</si>
  <si>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</si>
  <si>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</si>
  <si>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</si>
  <si>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</si>
  <si>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</si>
  <si>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</si>
  <si>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</si>
  <si>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</si>
  <si>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</si>
  <si>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</si>
  <si>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</si>
  <si>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</si>
  <si>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</si>
  <si>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</si>
  <si>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</si>
  <si>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</si>
  <si>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</si>
  <si>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</si>
  <si>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</si>
  <si>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</si>
  <si>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</si>
  <si>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</si>
  <si>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</si>
  <si>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</si>
  <si>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</si>
  <si>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</si>
  <si>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</si>
  <si>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</si>
  <si>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</si>
  <si>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</si>
  <si>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</si>
  <si>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</si>
  <si>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</si>
  <si>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</si>
  <si>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</si>
  <si>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</si>
  <si>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</si>
  <si>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</si>
  <si>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</si>
  <si>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</si>
  <si>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</si>
  <si>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</si>
  <si>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</si>
  <si>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</si>
  <si>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</si>
  <si>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</si>
  <si>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</si>
  <si>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</si>
  <si>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</si>
  <si>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</si>
  <si>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</si>
  <si>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</si>
  <si>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</si>
  <si>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</si>
  <si>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</si>
  <si>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</si>
  <si>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</si>
  <si>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</si>
  <si>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</si>
  <si>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</si>
  <si>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</si>
  <si>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</si>
  <si>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</si>
  <si>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</si>
  <si>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</si>
  <si>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</si>
  <si>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</si>
  <si>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</si>
  <si>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</si>
  <si>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</si>
  <si>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</si>
  <si>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</si>
  <si>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</si>
  <si>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</si>
  <si>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</si>
  <si>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</si>
  <si>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</si>
  <si>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</si>
  <si>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</si>
  <si>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</si>
  <si>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</si>
  <si>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</si>
  <si>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</si>
  <si>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</si>
  <si>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</si>
  <si>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</si>
  <si>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</si>
  <si>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</si>
  <si>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</si>
  <si>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</si>
  <si>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</si>
  <si>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</si>
  <si>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</si>
  <si>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</si>
  <si>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</si>
  <si>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</si>
  <si>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</si>
  <si>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</si>
  <si>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</si>
  <si>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</si>
  <si>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</si>
  <si>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</si>
  <si>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</si>
  <si>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</si>
  <si>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</si>
  <si>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</si>
  <si>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</si>
  <si>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</si>
  <si>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</si>
  <si>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</si>
  <si>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</si>
  <si>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</si>
  <si>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</si>
  <si>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</si>
  <si>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</si>
  <si>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</si>
  <si>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</si>
  <si>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</si>
  <si>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</si>
  <si>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</si>
  <si>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</si>
  <si>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</si>
  <si>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</si>
  <si>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</si>
  <si>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</si>
  <si>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</si>
  <si>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</si>
  <si>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</si>
  <si>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</si>
  <si>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</si>
  <si>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</si>
  <si>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</si>
  <si>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</si>
  <si>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</si>
  <si>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</si>
  <si>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</si>
  <si>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</si>
  <si>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</si>
  <si>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</si>
  <si>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</si>
  <si>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</si>
  <si>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</si>
  <si>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</si>
  <si>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</si>
  <si>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</si>
  <si>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</si>
  <si>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</si>
  <si>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</si>
  <si>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</si>
  <si>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</si>
  <si>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</si>
  <si>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</si>
  <si>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</si>
  <si>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</si>
  <si>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</si>
  <si>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</si>
  <si>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</si>
  <si>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</si>
  <si>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</si>
  <si>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</si>
  <si>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</si>
  <si>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</si>
  <si>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</si>
  <si>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</si>
  <si>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</si>
  <si>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</si>
  <si>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</si>
  <si>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</si>
  <si>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</si>
  <si>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</si>
  <si>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</si>
  <si>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</si>
  <si>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</si>
  <si>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</si>
  <si>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</si>
  <si>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</si>
  <si>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</si>
  <si>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</si>
  <si>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</si>
  <si>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</si>
  <si>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</si>
  <si>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</si>
  <si>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</si>
  <si>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</si>
  <si>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</si>
  <si>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</si>
  <si>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</si>
  <si>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</si>
  <si>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</si>
  <si>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</si>
  <si>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</si>
  <si>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</si>
  <si>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</si>
  <si>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</si>
  <si>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</si>
  <si>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</si>
  <si>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</si>
  <si>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</si>
  <si>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</si>
  <si>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</si>
  <si>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</si>
  <si>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</si>
  <si>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</si>
  <si>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</si>
  <si>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</si>
  <si>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</si>
  <si>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</si>
  <si>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</si>
  <si>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</si>
  <si>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</si>
  <si>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</si>
  <si>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</si>
  <si>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</si>
  <si>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</si>
  <si>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</si>
  <si>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</si>
  <si>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</si>
  <si>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</si>
  <si>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</si>
  <si>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</si>
  <si>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</si>
  <si>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</si>
  <si>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</si>
  <si>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</si>
  <si>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</si>
  <si>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</si>
  <si>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</si>
  <si>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</si>
  <si>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</si>
  <si>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</si>
  <si>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</si>
  <si>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</si>
  <si>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</si>
  <si>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</si>
  <si>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</si>
  <si>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</si>
  <si>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</si>
  <si>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</si>
  <si>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</si>
  <si>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</si>
  <si>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</si>
  <si>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</si>
  <si>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</si>
  <si>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</si>
  <si>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</si>
  <si>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</si>
  <si>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</si>
  <si>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</si>
  <si>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</si>
  <si>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</si>
  <si>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</si>
  <si>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</si>
  <si>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</si>
  <si>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</si>
  <si>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</si>
  <si>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</si>
  <si>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</si>
  <si>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</si>
  <si>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</si>
  <si>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</si>
  <si>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</si>
  <si>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</si>
  <si>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</si>
  <si>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</si>
  <si>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</si>
  <si>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</si>
  <si>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</si>
  <si>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</si>
  <si>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</si>
  <si>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</si>
  <si>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</si>
  <si>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</si>
  <si>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</si>
  <si>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</si>
  <si>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</si>
  <si>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</si>
  <si>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</si>
  <si>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</si>
  <si>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</si>
  <si>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</si>
  <si>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</si>
  <si>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</si>
  <si>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</si>
  <si>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</si>
  <si>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</si>
  <si>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</si>
  <si>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</si>
  <si>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</si>
  <si>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</si>
  <si>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</si>
  <si>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</si>
  <si>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</si>
  <si>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</si>
  <si>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</si>
  <si>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</si>
  <si>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</si>
  <si>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</si>
  <si>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</si>
  <si>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</si>
  <si>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</si>
  <si>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</si>
  <si>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</si>
  <si>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</si>
  <si>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</si>
  <si>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</si>
  <si>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</si>
  <si>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</si>
  <si>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</si>
  <si>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</si>
  <si>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</si>
  <si>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</si>
  <si>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</si>
  <si>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</si>
  <si>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</si>
  <si>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</si>
  <si>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</si>
  <si>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</si>
  <si>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</si>
  <si>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</si>
  <si>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</si>
  <si>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</si>
  <si>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</si>
  <si>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</si>
  <si>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</si>
  <si>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</si>
  <si>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</si>
  <si>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</si>
  <si>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</si>
  <si>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</si>
  <si>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</si>
  <si>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</si>
  <si>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</si>
  <si>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</si>
  <si>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</si>
  <si>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</si>
  <si>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</si>
  <si>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</si>
  <si>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</si>
  <si>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</si>
  <si>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</si>
  <si>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</si>
  <si>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</si>
  <si>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</si>
  <si>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</si>
  <si>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</si>
  <si>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</si>
  <si>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</si>
  <si>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</si>
  <si>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</si>
  <si>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</si>
  <si>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</si>
  <si>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</si>
  <si>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</si>
  <si>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</si>
  <si>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</si>
  <si>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</si>
  <si>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</si>
  <si>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</si>
  <si>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</si>
  <si>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</si>
  <si>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</si>
  <si>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</si>
  <si>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</si>
  <si>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</si>
  <si>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</si>
  <si>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</si>
  <si>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</si>
  <si>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</si>
  <si>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</si>
  <si>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</si>
  <si>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</si>
  <si>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</si>
  <si>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</si>
  <si>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</si>
  <si>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</si>
  <si>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</si>
  <si>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</si>
  <si>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</si>
  <si>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</si>
  <si>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</si>
  <si>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</si>
  <si>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</si>
  <si>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</si>
  <si>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</si>
  <si>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</si>
  <si>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</si>
  <si>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</si>
  <si>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</si>
  <si>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</si>
  <si>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</si>
  <si>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</si>
  <si>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</si>
  <si>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</si>
  <si>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</si>
  <si>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</si>
  <si>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</si>
  <si>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</si>
  <si>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</si>
  <si>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</si>
  <si>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</si>
  <si>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</si>
  <si>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</si>
  <si>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</si>
  <si>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</si>
  <si>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</si>
  <si>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</si>
  <si>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</si>
  <si>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</si>
  <si>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</si>
  <si>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</si>
  <si>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</si>
  <si>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</si>
  <si>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</si>
  <si>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</si>
  <si>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</si>
  <si>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</si>
  <si>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</si>
  <si>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</si>
  <si>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</si>
  <si>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</si>
  <si>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</si>
  <si>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</si>
  <si>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</si>
  <si>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</si>
  <si>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</si>
  <si>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</si>
  <si>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</si>
  <si>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</si>
  <si>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</si>
  <si>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</si>
  <si>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</si>
  <si>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</si>
  <si>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</si>
  <si>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</si>
  <si>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</si>
  <si>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</si>
  <si>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</si>
  <si>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</si>
  <si>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</si>
  <si>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</si>
  <si>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</si>
  <si>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</si>
  <si>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</si>
  <si>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</si>
  <si>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</si>
  <si>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</si>
  <si>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</si>
  <si>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</si>
  <si>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</si>
  <si>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</si>
  <si>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</si>
  <si>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</si>
  <si>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</si>
  <si>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</si>
  <si>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</si>
  <si>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</si>
  <si>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</si>
  <si>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</si>
  <si>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</si>
  <si>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</si>
  <si>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</si>
  <si>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</si>
  <si>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</si>
  <si>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</si>
  <si>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</si>
  <si>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</si>
  <si>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</si>
  <si>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</si>
  <si>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</si>
  <si>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</si>
  <si>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</si>
  <si>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</si>
  <si>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</si>
  <si>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</si>
  <si>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</si>
  <si>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</si>
  <si>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</si>
  <si>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</si>
  <si>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</si>
  <si>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</si>
  <si>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</si>
  <si>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</si>
  <si>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</si>
  <si>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</si>
  <si>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</si>
  <si>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</si>
  <si>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</si>
  <si>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</si>
  <si>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</si>
  <si>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</si>
  <si>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</si>
  <si>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</si>
  <si>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</si>
  <si>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</si>
  <si>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</si>
  <si>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</si>
  <si>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</si>
  <si>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</si>
  <si>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</si>
  <si>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</si>
  <si>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</si>
  <si>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</si>
  <si>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</si>
  <si>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</si>
  <si>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</si>
  <si>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</si>
  <si>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</si>
  <si>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</si>
  <si>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</si>
  <si>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</si>
  <si>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</si>
  <si>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</si>
  <si>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</si>
  <si>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</si>
  <si>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</si>
  <si>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</si>
  <si>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</si>
  <si>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</si>
  <si>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</si>
  <si>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</si>
  <si>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</si>
  <si>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</si>
  <si>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</si>
  <si>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</si>
  <si>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</si>
  <si>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</si>
  <si>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</si>
  <si>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</si>
  <si>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</si>
  <si>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</si>
  <si>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</si>
  <si>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</si>
  <si>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</si>
  <si>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</si>
  <si>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</si>
  <si>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</si>
  <si>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</si>
  <si>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</si>
  <si>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</si>
  <si>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</si>
  <si>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</si>
  <si>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</si>
  <si>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</si>
  <si>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</si>
  <si>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</si>
  <si>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</si>
  <si>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</si>
  <si>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</si>
  <si>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</si>
  <si>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</si>
  <si>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</si>
  <si>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</si>
  <si>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</si>
  <si>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</si>
  <si>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</si>
  <si>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</si>
  <si>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</si>
  <si>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</si>
  <si>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</si>
  <si>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</si>
  <si>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</si>
  <si>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</si>
  <si>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</si>
  <si>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</si>
  <si>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</si>
  <si>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</si>
  <si>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</si>
  <si>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</si>
  <si>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</si>
  <si>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</si>
  <si>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</si>
  <si>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</si>
  <si>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</si>
  <si>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</si>
  <si>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</si>
  <si>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</si>
  <si>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</si>
  <si>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</si>
  <si>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</si>
  <si>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</si>
  <si>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</si>
  <si>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</si>
  <si>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</si>
  <si>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</si>
  <si>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</si>
  <si>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</si>
  <si>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</si>
  <si>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</si>
  <si>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</si>
  <si>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</si>
  <si>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</si>
  <si>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</si>
  <si>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</si>
  <si>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</si>
  <si>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</si>
  <si>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</si>
  <si>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</si>
  <si>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</si>
  <si>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</si>
  <si>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</si>
  <si>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</si>
  <si>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</si>
  <si>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</si>
  <si>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</si>
  <si>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</si>
  <si>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</si>
  <si>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</si>
  <si>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</si>
  <si>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</si>
  <si>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</si>
  <si>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</si>
  <si>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</si>
  <si>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</si>
  <si>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</si>
  <si>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</si>
  <si>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</si>
  <si>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</si>
  <si>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</si>
  <si>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</si>
  <si>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</si>
  <si>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</si>
  <si>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</si>
  <si>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</si>
  <si>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</si>
  <si>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</si>
  <si>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</si>
  <si>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</si>
  <si>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</si>
  <si>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</si>
  <si>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</si>
  <si>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</si>
  <si>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</si>
  <si>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</si>
  <si>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</si>
  <si>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</si>
  <si>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</si>
  <si>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</si>
  <si>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</si>
  <si>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</si>
  <si>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</si>
  <si>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</si>
  <si>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</si>
  <si>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</si>
  <si>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</si>
  <si>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</si>
  <si>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</si>
  <si>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</si>
  <si>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</si>
  <si>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</si>
  <si>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</si>
  <si>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</si>
  <si>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</si>
  <si>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</si>
  <si>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</si>
  <si>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</si>
  <si>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</si>
  <si>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</si>
  <si>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</si>
  <si>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</si>
  <si>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</si>
  <si>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</si>
  <si>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</si>
  <si>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</si>
  <si>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</si>
  <si>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</si>
  <si>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</si>
  <si>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</si>
  <si>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</si>
  <si>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</si>
  <si>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</si>
  <si>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</si>
  <si>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</si>
  <si>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</si>
  <si>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</si>
  <si>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</si>
  <si>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</si>
  <si>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</si>
  <si>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</si>
  <si>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</si>
  <si>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</si>
  <si>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</si>
  <si>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</si>
  <si>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</si>
  <si>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</si>
  <si>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</si>
  <si>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</si>
  <si>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</si>
  <si>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</si>
  <si>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</si>
  <si>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</si>
  <si>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</si>
  <si>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</si>
  <si>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</si>
  <si>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</si>
  <si>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</si>
  <si>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</si>
  <si>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</si>
  <si>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</si>
  <si>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</si>
  <si>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</si>
  <si>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</si>
  <si>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</si>
  <si>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</si>
  <si>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</si>
  <si>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</si>
  <si>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</si>
  <si>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</si>
  <si>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</si>
  <si>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</si>
  <si>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</si>
  <si>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</si>
  <si>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</si>
  <si>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</si>
  <si>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</si>
  <si>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</si>
  <si>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</si>
  <si>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</si>
  <si>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</si>
  <si>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</si>
  <si>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</si>
  <si>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</si>
  <si>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</si>
  <si>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</si>
  <si>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</si>
  <si>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</si>
  <si>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</si>
  <si>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</si>
  <si>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</si>
  <si>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</si>
  <si>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</si>
  <si>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</si>
  <si>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</si>
  <si>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</si>
  <si>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</si>
  <si>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</si>
  <si>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</si>
  <si>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</si>
  <si>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</si>
  <si>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</si>
  <si>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</si>
  <si>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</si>
  <si>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</si>
  <si>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</si>
  <si>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</si>
  <si>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</si>
  <si>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</si>
  <si>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</si>
  <si>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</si>
  <si>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</si>
  <si>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</si>
  <si>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</si>
  <si>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</si>
  <si>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</si>
  <si>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</si>
  <si>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</si>
  <si>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</si>
  <si>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</si>
  <si>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</si>
  <si>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</si>
  <si>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</si>
  <si>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</si>
  <si>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</si>
  <si>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</si>
  <si>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</si>
  <si>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</si>
  <si>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</si>
  <si>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</si>
  <si>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</si>
  <si>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</si>
  <si>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</si>
  <si>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</si>
  <si>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</si>
  <si>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</si>
  <si>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</si>
  <si>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</si>
  <si>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</si>
  <si>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</si>
  <si>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</si>
  <si>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</si>
  <si>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</si>
  <si>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</si>
  <si>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</si>
  <si>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</si>
  <si>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</si>
  <si>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</si>
  <si>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</si>
  <si>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</si>
  <si>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</si>
  <si>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</si>
  <si>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</si>
  <si>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</si>
  <si>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</si>
  <si>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</si>
  <si>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</si>
  <si>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</si>
  <si>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</si>
  <si>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</si>
  <si>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</si>
  <si>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</si>
  <si>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</si>
  <si>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</si>
  <si>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</si>
  <si>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</si>
  <si>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</si>
  <si>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</si>
  <si>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</si>
  <si>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</si>
  <si>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</si>
  <si>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</si>
  <si>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</si>
  <si>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</si>
  <si>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</si>
  <si>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</si>
  <si>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</si>
  <si>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</si>
  <si>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</si>
  <si>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</si>
  <si>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</si>
  <si>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</si>
  <si>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</si>
  <si>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</si>
  <si>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</si>
  <si>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</si>
  <si>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</si>
  <si>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</si>
  <si>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</si>
  <si>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</si>
  <si>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</si>
  <si>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</si>
  <si>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</si>
  <si>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</si>
  <si>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</si>
  <si>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</si>
  <si>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</si>
  <si>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</si>
  <si>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</si>
  <si>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</si>
  <si>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</si>
  <si>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</si>
  <si>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</si>
  <si>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</si>
  <si>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</si>
  <si>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</si>
  <si>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</si>
  <si>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</si>
  <si>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</si>
  <si>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</si>
  <si>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</si>
  <si>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</si>
  <si>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</si>
  <si>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</si>
  <si>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</si>
  <si>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</si>
  <si>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</si>
  <si>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</si>
  <si>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</si>
  <si>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</si>
  <si>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</si>
  <si>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</si>
  <si>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</si>
  <si>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</si>
  <si>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</si>
  <si>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</si>
  <si>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</si>
  <si>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</si>
  <si>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</si>
  <si>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</si>
  <si>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</si>
  <si>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</si>
  <si>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</si>
  <si>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</si>
  <si>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</si>
  <si>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</si>
  <si>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</si>
  <si>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</si>
  <si>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</si>
  <si>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</si>
  <si>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</si>
  <si>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</si>
  <si>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</si>
  <si>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</si>
  <si>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</si>
  <si>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</si>
  <si>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</si>
  <si>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</si>
  <si>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</si>
  <si>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</si>
  <si>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</si>
  <si>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</si>
  <si>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</si>
  <si>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</si>
  <si>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</si>
  <si>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</si>
  <si>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</si>
  <si>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</si>
  <si>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</si>
  <si>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</si>
  <si>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</si>
  <si>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</si>
  <si>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</si>
  <si>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</si>
  <si>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</si>
  <si>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</si>
  <si>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</si>
  <si>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</si>
  <si>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</si>
  <si>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</si>
  <si>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</si>
  <si>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</si>
  <si>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</si>
  <si>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</si>
  <si>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</si>
  <si>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</si>
  <si>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</si>
  <si>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</si>
  <si>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</si>
  <si>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</si>
  <si>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</si>
  <si>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</si>
  <si>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</si>
  <si>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</si>
  <si>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</si>
  <si>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</si>
  <si>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</si>
  <si>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</si>
  <si>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</si>
  <si>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</si>
  <si>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</si>
  <si>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</si>
  <si>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</si>
  <si>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</si>
  <si>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</si>
  <si>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</si>
  <si>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</si>
  <si>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</si>
  <si>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</si>
  <si>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</si>
  <si>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</si>
  <si>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</si>
  <si>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</si>
  <si>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</si>
  <si>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</si>
  <si>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</si>
  <si>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</si>
  <si>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</si>
  <si>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</si>
  <si>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</si>
  <si>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</si>
  <si>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</si>
  <si>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</si>
  <si>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</si>
  <si>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</si>
  <si>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</si>
  <si>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</si>
  <si>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</si>
  <si>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</si>
  <si>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</si>
  <si>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</si>
  <si>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</si>
  <si>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</si>
  <si>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</si>
  <si>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</si>
  <si>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</si>
  <si>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</si>
  <si>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</si>
  <si>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</si>
  <si>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</si>
  <si>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</si>
  <si>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</si>
  <si>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</si>
  <si>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</si>
  <si>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</si>
  <si>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</si>
  <si>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</si>
  <si>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</si>
  <si>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</si>
  <si>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</si>
  <si>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</si>
  <si>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</si>
  <si>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</si>
  <si>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</si>
  <si>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</si>
  <si>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</si>
  <si>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</si>
  <si>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</si>
  <si>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</si>
  <si>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</si>
  <si>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</si>
  <si>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</si>
  <si>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</si>
  <si>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</si>
  <si>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</si>
  <si>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</si>
  <si>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</si>
  <si>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</si>
  <si>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</si>
  <si>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</si>
  <si>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</si>
  <si>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</si>
  <si>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</si>
  <si>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</si>
  <si>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</si>
  <si>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</si>
  <si>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</si>
  <si>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</si>
  <si>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</si>
  <si>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</si>
  <si>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</si>
  <si>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</si>
  <si>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</si>
  <si>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</si>
  <si>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</si>
  <si>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</si>
  <si>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</si>
  <si>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</si>
  <si>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</si>
  <si>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</si>
  <si>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</si>
  <si>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</si>
  <si>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</si>
  <si>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</si>
  <si>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</si>
  <si>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</si>
  <si>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</si>
  <si>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</si>
  <si>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</si>
  <si>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</si>
  <si>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</si>
  <si>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</si>
  <si>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</si>
  <si>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</si>
  <si>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</si>
  <si>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</si>
  <si>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</si>
  <si>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</si>
  <si>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</si>
  <si>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</si>
  <si>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</si>
  <si>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</si>
  <si>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</si>
  <si>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</si>
  <si>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</si>
  <si>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</si>
  <si>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</si>
  <si>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</si>
  <si>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</si>
  <si>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</si>
  <si>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</si>
  <si>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</si>
  <si>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</si>
  <si>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</si>
  <si>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</si>
  <si>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</si>
  <si>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</si>
  <si>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</si>
  <si>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</si>
  <si>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</si>
  <si>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</si>
  <si>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</si>
  <si>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</si>
  <si>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</si>
  <si>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</si>
  <si>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</si>
  <si>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</si>
  <si>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</si>
  <si>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</si>
  <si>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</si>
  <si>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</si>
  <si>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</si>
  <si>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</si>
  <si>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</si>
  <si>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</si>
  <si>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</si>
  <si>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</si>
  <si>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</si>
  <si>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</si>
  <si>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</si>
  <si>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</si>
  <si>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</si>
  <si>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</si>
  <si>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</si>
  <si>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</si>
  <si>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</si>
  <si>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</si>
  <si>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</si>
  <si>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</si>
  <si>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</si>
  <si>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</si>
  <si>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</si>
  <si>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</si>
  <si>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</si>
  <si>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</si>
  <si>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</si>
  <si>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</si>
  <si>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</si>
  <si>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</si>
  <si>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</si>
  <si>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</si>
  <si>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</si>
  <si>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</si>
  <si>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</si>
  <si>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</si>
  <si>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</si>
  <si>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</si>
  <si>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</si>
  <si>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</si>
  <si>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</si>
  <si>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</si>
  <si>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</si>
  <si>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</si>
  <si>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</si>
  <si>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</si>
  <si>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</si>
  <si>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</si>
  <si>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</si>
  <si>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</si>
  <si>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</si>
  <si>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</si>
  <si>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</si>
  <si>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</si>
  <si>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</si>
  <si>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</si>
  <si>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</si>
  <si>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</si>
  <si>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</si>
  <si>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</si>
  <si>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</si>
  <si>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</si>
  <si>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</si>
  <si>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</si>
  <si>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</si>
  <si>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</si>
  <si>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</si>
  <si>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</si>
  <si>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</si>
  <si>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</si>
  <si>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</si>
  <si>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</si>
  <si>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</si>
  <si>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</si>
  <si>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</si>
  <si>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</si>
  <si>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</si>
  <si>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</si>
  <si>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</si>
  <si>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</si>
  <si>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</si>
  <si>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</si>
  <si>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</si>
  <si>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</si>
  <si>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</si>
  <si>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</si>
  <si>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</si>
  <si>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</si>
  <si>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</si>
  <si>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</si>
  <si>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</si>
  <si>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</si>
  <si>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</si>
  <si>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</si>
  <si>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</si>
  <si>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</si>
  <si>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</si>
  <si>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</si>
  <si>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</si>
  <si>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</si>
  <si>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</si>
  <si>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</si>
  <si>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</si>
  <si>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</si>
  <si>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</si>
  <si>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</si>
  <si>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</si>
  <si>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</si>
  <si>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</si>
  <si>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</si>
  <si>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</si>
  <si>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</si>
  <si>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</si>
  <si>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</si>
  <si>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</si>
  <si>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</si>
  <si>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</si>
  <si>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</si>
  <si>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</si>
  <si>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</si>
  <si>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</si>
  <si>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</si>
  <si>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</si>
  <si>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</si>
  <si>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</si>
  <si>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</si>
  <si>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</si>
  <si>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</si>
  <si>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</si>
  <si>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</si>
  <si>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</si>
  <si>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</si>
  <si>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</si>
  <si>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</si>
  <si>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</si>
  <si>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</si>
  <si>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</si>
  <si>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</si>
  <si>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</si>
  <si>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</si>
  <si>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</si>
  <si>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</si>
  <si>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</si>
  <si>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</si>
  <si>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</si>
  <si>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</si>
  <si>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</si>
  <si>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</si>
  <si>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</si>
  <si>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</si>
  <si>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</si>
  <si>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</si>
  <si>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</si>
  <si>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</si>
  <si>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</si>
  <si>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</si>
  <si>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</si>
  <si>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</si>
  <si>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</si>
  <si>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</si>
  <si>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</si>
  <si>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</si>
  <si>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</si>
  <si>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</si>
  <si>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</si>
  <si>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</si>
  <si>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</si>
  <si>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</si>
  <si>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</si>
  <si>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</si>
  <si>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</si>
  <si>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</si>
  <si>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</si>
  <si>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</si>
  <si>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</si>
  <si>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</si>
  <si>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</si>
  <si>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</si>
  <si>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</si>
  <si>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</si>
  <si>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</si>
  <si>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</si>
  <si>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</si>
  <si>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</si>
  <si>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</si>
  <si>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</si>
  <si>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</si>
  <si>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</si>
  <si>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</si>
  <si>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</si>
  <si>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</si>
  <si>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</si>
  <si>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</si>
  <si>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</si>
  <si>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</si>
  <si>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</si>
  <si>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</si>
  <si>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</si>
  <si>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</si>
  <si>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</si>
  <si>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</si>
  <si>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</si>
  <si>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</si>
  <si>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</si>
  <si>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</si>
  <si>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</si>
  <si>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</si>
  <si>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</si>
  <si>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</si>
  <si>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</si>
  <si>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</si>
  <si>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</si>
  <si>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</si>
  <si>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</si>
  <si>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</si>
  <si>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</si>
  <si>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</si>
  <si>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</si>
  <si>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</si>
  <si>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</si>
  <si>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</si>
  <si>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</si>
  <si>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</si>
  <si>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</si>
  <si>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</si>
  <si>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</si>
  <si>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</si>
  <si>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</si>
  <si>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</si>
  <si>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</si>
  <si>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</si>
  <si>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</si>
  <si>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</si>
  <si>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</si>
  <si>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</si>
  <si>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</si>
  <si>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</si>
  <si>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</si>
  <si>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</si>
  <si>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</si>
  <si>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</si>
  <si>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</si>
  <si>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</si>
  <si>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</si>
  <si>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</si>
  <si>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</si>
  <si>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</si>
  <si>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</si>
  <si>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</si>
  <si>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</si>
  <si>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</si>
  <si>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</si>
  <si>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</si>
  <si>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</si>
  <si>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</si>
  <si>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</si>
  <si>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</si>
  <si>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</si>
  <si>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</si>
  <si>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</si>
  <si>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</si>
  <si>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</si>
  <si>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</si>
  <si>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</si>
  <si>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</si>
  <si>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</si>
  <si>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</si>
  <si>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</si>
  <si>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</si>
  <si>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</si>
  <si>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</si>
  <si>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</si>
  <si>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</si>
  <si>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</si>
  <si>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</si>
  <si>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</si>
  <si>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</si>
  <si>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</si>
  <si>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</si>
  <si>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</si>
  <si>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</si>
  <si>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</si>
  <si>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</si>
  <si>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</si>
  <si>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</si>
  <si>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</si>
  <si>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</si>
  <si>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</si>
  <si>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</si>
  <si>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</si>
  <si>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</si>
  <si>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</si>
  <si>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</si>
  <si>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</si>
  <si>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</si>
  <si>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</si>
  <si>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</si>
  <si>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</si>
  <si>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</si>
  <si>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</si>
  <si>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</si>
  <si>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</si>
  <si>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</si>
  <si>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</si>
  <si>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</si>
  <si>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</si>
  <si>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</si>
  <si>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</si>
  <si>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</si>
  <si>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</si>
  <si>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</si>
  <si>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</si>
  <si>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</si>
  <si>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</si>
  <si>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</si>
  <si>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</si>
  <si>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</si>
  <si>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</si>
  <si>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</si>
  <si>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</si>
  <si>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</si>
  <si>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</si>
  <si>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</si>
  <si>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</si>
  <si>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</si>
  <si>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</si>
  <si>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</si>
  <si>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</si>
  <si>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</si>
  <si>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</si>
  <si>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</si>
  <si>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</si>
  <si>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</si>
  <si>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</si>
  <si>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</si>
  <si>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</si>
  <si>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</si>
  <si>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</si>
  <si>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</si>
  <si>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</si>
  <si>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</si>
  <si>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</si>
  <si>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</si>
  <si>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</si>
  <si>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</si>
  <si>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</si>
  <si>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</si>
  <si>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</si>
  <si>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</si>
  <si>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</si>
  <si>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</si>
  <si>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</si>
  <si>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</si>
  <si>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</si>
  <si>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</si>
  <si>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</si>
  <si>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</si>
  <si>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</si>
  <si>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</si>
  <si>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</si>
  <si>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</si>
  <si>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</si>
  <si>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</si>
  <si>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</si>
  <si>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</si>
  <si>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</si>
  <si>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</si>
  <si>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</si>
  <si>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</si>
  <si>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</si>
  <si>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</si>
  <si>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</si>
  <si>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</si>
  <si>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</si>
  <si>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</si>
  <si>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</si>
  <si>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</si>
  <si>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</si>
  <si>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</si>
  <si>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</si>
  <si>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</si>
  <si>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</si>
  <si>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</si>
  <si>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</si>
  <si>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</si>
  <si>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</si>
  <si>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</si>
  <si>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</si>
  <si>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</si>
  <si>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</si>
  <si>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</si>
  <si>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</si>
  <si>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</si>
  <si>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</si>
  <si>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</si>
  <si>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</si>
  <si>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</si>
  <si>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</si>
  <si>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</si>
  <si>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</si>
  <si>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</si>
  <si>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</si>
  <si>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</si>
  <si>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</si>
  <si>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</si>
  <si>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</si>
  <si>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</si>
  <si>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</si>
  <si>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</si>
  <si>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</si>
  <si>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</si>
  <si>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</si>
  <si>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</si>
  <si>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</si>
  <si>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</si>
  <si>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</si>
  <si>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</si>
  <si>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</si>
  <si>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</si>
  <si>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</si>
  <si>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</si>
  <si>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</si>
  <si>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</si>
  <si>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</si>
  <si>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</si>
  <si>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</si>
  <si>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</si>
  <si>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</si>
  <si>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</si>
  <si>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</si>
  <si>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</si>
  <si>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</si>
  <si>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</si>
  <si>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</si>
  <si>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</si>
  <si>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</si>
  <si>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</si>
  <si>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</si>
  <si>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</si>
  <si>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</si>
  <si>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</si>
  <si>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</si>
  <si>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</si>
  <si>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</si>
  <si>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</si>
  <si>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</si>
  <si>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</si>
  <si>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</si>
  <si>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</si>
  <si>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</si>
  <si>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</si>
  <si>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</si>
  <si>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</si>
  <si>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</si>
  <si>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</si>
  <si>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</si>
  <si>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</si>
  <si>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</si>
  <si>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</si>
  <si>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</si>
  <si>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</si>
  <si>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</si>
  <si>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</si>
  <si>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</si>
  <si>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</si>
  <si>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</si>
  <si>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</si>
  <si>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</si>
  <si>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</si>
  <si>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</si>
  <si>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</si>
  <si>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</si>
  <si>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</si>
  <si>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</si>
  <si>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</si>
  <si>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</si>
  <si>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</si>
  <si>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</si>
  <si>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</si>
  <si>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</si>
  <si>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</si>
  <si>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</si>
  <si>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</si>
  <si>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</si>
  <si>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</si>
  <si>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</si>
  <si>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</si>
  <si>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</si>
  <si>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</si>
  <si>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</si>
  <si>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</si>
  <si>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</si>
  <si>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</si>
  <si>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</si>
  <si>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</si>
  <si>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</si>
  <si>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</si>
  <si>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</si>
  <si>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</si>
  <si>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</si>
  <si>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</si>
  <si>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</si>
  <si>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</si>
  <si>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</si>
  <si>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</si>
  <si>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</si>
  <si>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</si>
  <si>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</si>
  <si>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</si>
  <si>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</si>
  <si>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</si>
  <si>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</si>
  <si>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</si>
  <si>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</si>
  <si>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</si>
  <si>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</si>
  <si>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</si>
  <si>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</si>
  <si>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</si>
  <si>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</si>
  <si>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</si>
  <si>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</si>
  <si>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</si>
  <si>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</si>
  <si>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</si>
  <si>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</si>
  <si>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</si>
  <si>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</si>
  <si>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</si>
  <si>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</si>
  <si>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</si>
  <si>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</si>
  <si>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</si>
  <si>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</si>
  <si>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</si>
  <si>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</si>
  <si>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</si>
  <si>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</si>
  <si>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</si>
  <si>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</si>
  <si>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</si>
  <si>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</si>
  <si>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</si>
  <si>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</si>
  <si>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</si>
  <si>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</si>
  <si>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</si>
  <si>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</si>
  <si>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</si>
  <si>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</si>
  <si>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</si>
  <si>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</si>
  <si>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</si>
  <si>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</si>
  <si>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</si>
  <si>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</si>
  <si>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</si>
  <si>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</si>
  <si>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</si>
  <si>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</si>
  <si>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</si>
  <si>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</si>
  <si>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</si>
  <si>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</si>
  <si>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</si>
  <si>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</si>
  <si>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</si>
  <si>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</si>
  <si>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</si>
  <si>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</si>
  <si>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</si>
  <si>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</si>
  <si>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</si>
  <si>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</si>
  <si>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</si>
  <si>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</si>
  <si>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</si>
  <si>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</si>
  <si>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</si>
  <si>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</si>
  <si>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</si>
  <si>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</si>
  <si>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</si>
  <si>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</si>
  <si>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</si>
  <si>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</si>
  <si>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</si>
  <si>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</si>
  <si>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</si>
  <si>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</si>
  <si>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</si>
  <si>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</si>
  <si>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</si>
  <si>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</si>
  <si>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</si>
  <si>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</si>
  <si>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</si>
  <si>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</si>
  <si>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</si>
  <si>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</si>
  <si>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</si>
  <si>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</si>
  <si>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</si>
  <si>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</si>
  <si>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</si>
  <si>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</si>
  <si>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</si>
  <si>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</si>
  <si>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</si>
  <si>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</si>
  <si>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</si>
  <si>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</si>
  <si>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</si>
  <si>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</si>
  <si>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</si>
  <si>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</si>
  <si>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</si>
  <si>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</si>
  <si>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</si>
  <si>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</si>
  <si>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</si>
  <si>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</si>
  <si>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</si>
  <si>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</si>
  <si>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</si>
  <si>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</si>
  <si>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</si>
  <si>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</si>
  <si>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</si>
  <si>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</si>
  <si>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</si>
  <si>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</si>
  <si>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</si>
  <si>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</si>
  <si>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</si>
  <si>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</si>
  <si>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</si>
  <si>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</si>
  <si>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</si>
  <si>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</si>
  <si>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</si>
  <si>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</si>
  <si>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</si>
  <si>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</si>
  <si>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</si>
  <si>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</si>
  <si>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</si>
  <si>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</si>
  <si>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</si>
  <si>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</si>
  <si>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</si>
  <si>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</si>
  <si>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</si>
  <si>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</si>
  <si>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</si>
  <si>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</si>
  <si>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</si>
  <si>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</si>
  <si>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</si>
  <si>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</si>
  <si>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</si>
  <si>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</si>
  <si>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</si>
  <si>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</si>
  <si>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</si>
  <si>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</si>
  <si>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</si>
  <si>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</si>
  <si>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</si>
  <si>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</si>
  <si>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</si>
  <si>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</si>
  <si>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</si>
  <si>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</si>
  <si>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</si>
  <si>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</si>
  <si>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</si>
  <si>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</si>
  <si>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</si>
  <si>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</si>
  <si>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</si>
  <si>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</si>
  <si>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</si>
  <si>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</si>
  <si>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</si>
  <si>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</si>
  <si>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</si>
  <si>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</si>
  <si>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</si>
  <si>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</si>
  <si>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</si>
  <si>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</si>
  <si>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</si>
  <si>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</si>
  <si>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</si>
  <si>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</si>
  <si>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</si>
  <si>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</si>
  <si>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</si>
  <si>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</si>
  <si>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</si>
  <si>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</si>
  <si>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</si>
  <si>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</si>
  <si>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</si>
  <si>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</si>
  <si>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</si>
  <si>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</si>
  <si>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</si>
  <si>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</si>
  <si>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</si>
  <si>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</si>
  <si>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</si>
  <si>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</si>
  <si>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</si>
  <si>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</si>
  <si>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</si>
  <si>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</si>
  <si>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</si>
  <si>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</si>
  <si>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</si>
  <si>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</si>
  <si>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</si>
  <si>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</si>
  <si>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</si>
  <si>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</si>
  <si>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</si>
  <si>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</si>
  <si>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</si>
  <si>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</si>
  <si>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</si>
  <si>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</si>
  <si>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</si>
  <si>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</si>
  <si>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</si>
  <si>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</si>
  <si>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</si>
  <si>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</si>
  <si>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</si>
  <si>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</si>
  <si>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</si>
  <si>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</si>
  <si>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</si>
  <si>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</si>
  <si>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</si>
  <si>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</si>
  <si>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</si>
  <si>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</si>
  <si>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</si>
  <si>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</si>
  <si>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</si>
  <si>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</si>
  <si>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</si>
  <si>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</si>
  <si>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</si>
  <si>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</si>
  <si>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</si>
  <si>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</si>
  <si>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</si>
  <si>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</si>
  <si>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</si>
  <si>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</si>
  <si>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</si>
  <si>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</si>
  <si>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</si>
  <si>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</si>
  <si>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</si>
  <si>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</si>
  <si>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</si>
  <si>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</si>
  <si>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</si>
  <si>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</si>
  <si>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</si>
  <si>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</si>
  <si>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</si>
  <si>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</si>
  <si>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</si>
  <si>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</si>
  <si>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</si>
  <si>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</si>
  <si>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</si>
  <si>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</si>
  <si>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</si>
  <si>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</si>
  <si>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</si>
  <si>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</si>
  <si>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</si>
  <si>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</si>
  <si>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</si>
  <si>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</si>
  <si>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</si>
  <si>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</si>
  <si>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</si>
  <si>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</si>
  <si>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</si>
  <si>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</si>
  <si>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</si>
  <si>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</si>
  <si>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</si>
  <si>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</si>
  <si>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</si>
  <si>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</si>
  <si>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</si>
  <si>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</si>
  <si>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</si>
  <si>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</si>
  <si>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</si>
  <si>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</si>
  <si>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</si>
  <si>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</si>
  <si>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</si>
  <si>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</si>
  <si>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</si>
  <si>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</si>
  <si>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</si>
  <si>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</si>
  <si>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</si>
  <si>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</si>
  <si>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</si>
  <si>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</si>
  <si>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</si>
  <si>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</si>
  <si>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</si>
  <si>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</si>
  <si>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</si>
  <si>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</si>
  <si>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</si>
  <si>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</si>
  <si>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</si>
  <si>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</si>
  <si>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</si>
  <si>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</si>
  <si>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</si>
  <si>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</si>
  <si>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</si>
  <si>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</si>
  <si>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</si>
  <si>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</si>
  <si>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</si>
  <si>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</si>
  <si>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</si>
  <si>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</si>
  <si>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</si>
  <si>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</si>
  <si>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</si>
  <si>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</si>
  <si>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</si>
  <si>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</si>
  <si>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</si>
  <si>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</si>
  <si>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</si>
  <si>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</si>
  <si>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</si>
  <si>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</si>
  <si>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</si>
  <si>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</si>
  <si>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</si>
  <si>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</si>
  <si>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</si>
  <si>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</si>
  <si>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</si>
  <si>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</si>
  <si>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</si>
  <si>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</si>
  <si>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</si>
  <si>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</si>
  <si>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</si>
  <si>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</si>
  <si>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</si>
  <si>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</si>
  <si>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</si>
  <si>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</si>
  <si>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</si>
  <si>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</si>
  <si>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</si>
  <si>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</si>
  <si>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</si>
  <si>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</si>
  <si>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</si>
  <si>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</si>
  <si>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</si>
  <si>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</si>
  <si>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</si>
  <si>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</si>
  <si>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</si>
  <si>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</si>
  <si>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</si>
  <si>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</si>
  <si>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</si>
  <si>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</si>
  <si>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</si>
  <si>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</si>
  <si>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</si>
  <si>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</si>
  <si>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</si>
  <si>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</si>
  <si>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</si>
  <si>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</si>
  <si>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</si>
  <si>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</si>
  <si>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</si>
  <si>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</si>
  <si>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</si>
  <si>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</si>
  <si>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</si>
  <si>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</si>
  <si>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</si>
  <si>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</si>
  <si>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</si>
  <si>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</si>
  <si>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</si>
  <si>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</si>
  <si>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</si>
  <si>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</si>
  <si>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</si>
  <si>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</si>
  <si>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</si>
  <si>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</si>
  <si>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</si>
  <si>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</si>
  <si>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</si>
  <si>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</si>
  <si>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</si>
  <si>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</si>
  <si>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</si>
  <si>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</si>
  <si>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</si>
  <si>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</si>
  <si>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</si>
  <si>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</si>
  <si>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</si>
  <si>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</si>
  <si>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</si>
  <si>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</si>
  <si>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</si>
  <si>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</si>
  <si>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</si>
  <si>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</si>
  <si>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</si>
  <si>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</si>
  <si>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</si>
  <si>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</si>
  <si>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</si>
  <si>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</si>
  <si>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</si>
  <si>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</si>
  <si>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</si>
  <si>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</si>
  <si>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</si>
  <si>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</si>
  <si>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</si>
  <si>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</si>
  <si>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</si>
  <si>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</si>
  <si>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</si>
  <si>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</si>
  <si>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</si>
  <si>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</si>
  <si>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</si>
  <si>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</si>
  <si>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</si>
  <si>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</si>
  <si>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</si>
  <si>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</si>
  <si>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</si>
  <si>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</si>
  <si>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</si>
  <si>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</si>
  <si>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</si>
  <si>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</si>
  <si>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</si>
  <si>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</si>
  <si>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</si>
  <si>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</si>
  <si>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</si>
  <si>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</si>
  <si>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</si>
  <si>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</si>
  <si>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</si>
  <si>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</si>
  <si>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</si>
  <si>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</si>
  <si>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</si>
  <si>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</si>
  <si>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</si>
  <si>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</si>
  <si>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</si>
  <si>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</si>
  <si>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</si>
  <si>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</si>
  <si>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</si>
  <si>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</si>
  <si>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</si>
  <si>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</si>
  <si>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</si>
  <si>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</si>
  <si>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</si>
  <si>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</si>
  <si>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</si>
  <si>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</si>
  <si>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</si>
  <si>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</si>
  <si>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</si>
  <si>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</si>
  <si>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</si>
  <si>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</si>
  <si>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</si>
  <si>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</si>
  <si>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</si>
  <si>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</si>
  <si>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</si>
  <si>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</si>
  <si>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</si>
  <si>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</si>
  <si>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</si>
  <si>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</si>
  <si>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</si>
  <si>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</si>
  <si>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</si>
  <si>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</si>
  <si>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</si>
  <si>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</si>
  <si>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</si>
  <si>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</si>
  <si>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</si>
  <si>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</si>
  <si>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</si>
  <si>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</si>
  <si>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</si>
  <si>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</si>
  <si>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</si>
  <si>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</si>
  <si>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</si>
  <si>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</si>
  <si>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</si>
  <si>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</si>
  <si>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</si>
  <si>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</si>
  <si>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</si>
  <si>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</si>
  <si>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</si>
  <si>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</si>
  <si>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</si>
  <si>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</si>
  <si>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</si>
  <si>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</si>
  <si>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</si>
  <si>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</si>
  <si>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</si>
  <si>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</si>
  <si>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</si>
  <si>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</si>
  <si>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</si>
  <si>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</si>
  <si>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</si>
  <si>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</si>
  <si>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</si>
  <si>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</si>
  <si>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</si>
  <si>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</si>
  <si>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</si>
  <si>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</si>
  <si>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</si>
  <si>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</si>
  <si>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</si>
  <si>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</si>
  <si>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</si>
  <si>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</si>
  <si>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</si>
  <si>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</si>
  <si>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</si>
  <si>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</si>
  <si>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</si>
  <si>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</si>
  <si>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</si>
  <si>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</si>
  <si>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</si>
  <si>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</si>
  <si>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</si>
  <si>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</si>
  <si>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</si>
  <si>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</si>
  <si>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</si>
  <si>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</si>
  <si>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</si>
  <si>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</si>
  <si>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</si>
  <si>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</si>
  <si>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</si>
  <si>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</si>
  <si>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</si>
  <si>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</si>
  <si>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</si>
  <si>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</si>
  <si>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</si>
  <si>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</si>
  <si>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</si>
  <si>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</si>
  <si>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</si>
  <si>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</si>
  <si>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</si>
  <si>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</si>
  <si>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</si>
  <si>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</si>
  <si>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</si>
  <si>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</si>
  <si>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</si>
  <si>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</si>
  <si>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</si>
  <si>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</si>
  <si>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</si>
  <si>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</si>
  <si>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</si>
  <si>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</si>
  <si>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</si>
  <si>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</si>
  <si>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</si>
  <si>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</si>
  <si>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</si>
  <si>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</si>
  <si>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</si>
  <si>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</si>
  <si>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</si>
  <si>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</si>
  <si>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</si>
  <si>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</si>
  <si>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</si>
  <si>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</si>
  <si>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</si>
  <si>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</si>
  <si>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</si>
  <si>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</si>
  <si>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</si>
  <si>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</si>
  <si>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</si>
  <si>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</si>
  <si>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</si>
  <si>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</si>
  <si>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</si>
  <si>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</si>
  <si>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</si>
  <si>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</si>
  <si>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</si>
  <si>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</si>
  <si>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</si>
  <si>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</si>
  <si>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</si>
  <si>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</si>
  <si>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</si>
  <si>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</si>
  <si>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</si>
  <si>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</si>
  <si>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</si>
  <si>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</si>
  <si>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</si>
  <si>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</si>
  <si>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</si>
  <si>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</si>
  <si>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</si>
  <si>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</si>
  <si>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</si>
  <si>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</si>
  <si>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</si>
  <si>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</si>
  <si>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</si>
  <si>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</si>
  <si>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</si>
  <si>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</si>
  <si>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</si>
  <si>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</si>
  <si>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</si>
  <si>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</si>
  <si>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</si>
  <si>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</si>
  <si>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</si>
  <si>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</si>
  <si>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</si>
  <si>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</si>
  <si>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</si>
  <si>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</si>
  <si>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</si>
  <si>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</si>
  <si>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</si>
  <si>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</si>
  <si>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</si>
  <si>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</si>
  <si>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</si>
  <si>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</si>
  <si>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</si>
  <si>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</si>
  <si>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</si>
  <si>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</si>
  <si>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</si>
  <si>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</si>
  <si>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</si>
  <si>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</si>
  <si>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</si>
  <si>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</si>
  <si>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</si>
  <si>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</si>
  <si>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</si>
  <si>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</si>
  <si>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</si>
  <si>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</si>
  <si>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</si>
  <si>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</si>
  <si>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</si>
  <si>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</si>
  <si>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</si>
  <si>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</si>
  <si>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</si>
  <si>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</si>
  <si>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</si>
  <si>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</si>
  <si>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</si>
  <si>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</si>
  <si>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</si>
  <si>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</si>
  <si>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</si>
  <si>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</si>
  <si>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</si>
  <si>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</si>
  <si>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</si>
  <si>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</si>
  <si>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</si>
  <si>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</si>
  <si>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</si>
  <si>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</si>
  <si>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</si>
  <si>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</si>
  <si>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</si>
  <si>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</si>
  <si>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</si>
  <si>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</si>
  <si>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</si>
  <si>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</si>
  <si>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</si>
  <si>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</si>
  <si>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</si>
  <si>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</si>
  <si>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</si>
  <si>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</si>
  <si>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</si>
  <si>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</si>
  <si>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</si>
  <si>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</si>
  <si>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</si>
  <si>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</si>
  <si>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</si>
  <si>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</si>
  <si>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</si>
  <si>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</si>
  <si>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</si>
  <si>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</si>
  <si>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</si>
  <si>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</si>
  <si>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</si>
  <si>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</si>
  <si>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</si>
  <si>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</si>
  <si>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</si>
  <si>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</si>
  <si>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</si>
  <si>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</si>
  <si>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</si>
  <si>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</si>
  <si>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</si>
  <si>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</si>
  <si>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</si>
  <si>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</si>
  <si>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</si>
  <si>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</si>
  <si>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</si>
  <si>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</si>
  <si>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</si>
  <si>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</si>
  <si>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</si>
  <si>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</si>
  <si>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</si>
  <si>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</si>
  <si>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</si>
  <si>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</si>
  <si>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</si>
  <si>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</si>
  <si>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</si>
  <si>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</si>
  <si>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</si>
  <si>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</si>
  <si>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</si>
  <si>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</si>
  <si>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</si>
  <si>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</si>
  <si>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</si>
  <si>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</si>
  <si>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</si>
  <si>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</si>
  <si>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</si>
  <si>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</si>
  <si>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</si>
  <si>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</si>
  <si>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</si>
  <si>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</si>
  <si>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</si>
  <si>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</si>
  <si>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</si>
  <si>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</si>
  <si>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</si>
  <si>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</si>
  <si>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</si>
  <si>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</si>
  <si>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</si>
  <si>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</si>
  <si>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</si>
  <si>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</si>
  <si>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</si>
  <si>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</si>
  <si>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</si>
  <si>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</si>
  <si>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</si>
  <si>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</si>
  <si>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</si>
  <si>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</si>
  <si>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</si>
  <si>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</si>
  <si>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</si>
  <si>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</si>
  <si>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</si>
  <si>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</si>
  <si>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</si>
  <si>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</si>
  <si>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</si>
  <si>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</si>
  <si>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</si>
  <si>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</si>
  <si>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</si>
  <si>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</si>
  <si>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</si>
  <si>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</si>
  <si>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</si>
  <si>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</si>
  <si>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</si>
  <si>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</si>
  <si>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</si>
  <si>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</si>
  <si>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</si>
  <si>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</si>
  <si>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</si>
  <si>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</si>
  <si>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</si>
  <si>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</si>
  <si>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</si>
  <si>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</si>
  <si>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</si>
  <si>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</si>
  <si>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</si>
  <si>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</si>
  <si>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</si>
  <si>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</si>
  <si>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</si>
  <si>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</si>
  <si>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</si>
  <si>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</si>
  <si>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</si>
  <si>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</si>
  <si>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</si>
  <si>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</si>
  <si>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</si>
  <si>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</si>
  <si>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</si>
  <si>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</si>
  <si>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</si>
  <si>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</si>
  <si>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</si>
  <si>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</si>
  <si>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</si>
  <si>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</si>
  <si>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</si>
  <si>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</si>
  <si>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</si>
  <si>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</si>
  <si>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</si>
  <si>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</si>
  <si>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</si>
  <si>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</si>
  <si>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</si>
  <si>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</si>
  <si>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</si>
  <si>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</si>
  <si>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</si>
  <si>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</si>
  <si>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</si>
  <si>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</si>
  <si>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</si>
  <si>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</si>
  <si>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</si>
  <si>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</si>
  <si>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</si>
  <si>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</si>
  <si>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</si>
  <si>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</si>
  <si>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</si>
  <si>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</si>
  <si>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</si>
  <si>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</si>
  <si>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</si>
  <si>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</si>
  <si>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</si>
  <si>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</si>
  <si>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</si>
  <si>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</si>
  <si>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</si>
  <si>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</si>
  <si>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</si>
  <si>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</si>
  <si>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</si>
  <si>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</si>
  <si>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</si>
  <si>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</si>
  <si>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</si>
  <si>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</si>
  <si>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</si>
  <si>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</si>
  <si>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</si>
  <si>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</si>
  <si>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</si>
  <si>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</si>
  <si>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</si>
  <si>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</si>
  <si>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</si>
  <si>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</si>
  <si>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</si>
  <si>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</si>
  <si>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</si>
  <si>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</si>
  <si>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</si>
  <si>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</si>
  <si>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</si>
  <si>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</si>
  <si>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</si>
  <si>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</si>
  <si>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</si>
  <si>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</si>
  <si>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</si>
  <si>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</si>
  <si>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</si>
  <si>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</si>
  <si>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</si>
  <si>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</si>
  <si>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</si>
  <si>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</si>
  <si>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</si>
  <si>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</si>
  <si>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</si>
  <si>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</si>
  <si>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</si>
  <si>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</si>
  <si>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</si>
  <si>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</si>
  <si>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</si>
  <si>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</si>
  <si>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</si>
  <si>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</si>
  <si>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</si>
  <si>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</si>
  <si>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</si>
  <si>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</si>
  <si>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</si>
  <si>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</si>
  <si>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</si>
  <si>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</si>
  <si>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</si>
  <si>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</si>
  <si>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</si>
  <si>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</si>
  <si>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</si>
  <si>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</si>
  <si>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</si>
  <si>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</si>
  <si>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</si>
  <si>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</si>
  <si>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</si>
  <si>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</si>
  <si>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</si>
  <si>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</si>
  <si>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</si>
  <si>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</si>
  <si>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</si>
  <si>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</si>
  <si>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</si>
  <si>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</si>
  <si>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</si>
  <si>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</si>
  <si>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</si>
  <si>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</si>
  <si>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</si>
  <si>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</si>
  <si>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</si>
  <si>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</si>
  <si>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</si>
  <si>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</si>
  <si>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</si>
  <si>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</si>
  <si>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</si>
  <si>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</si>
  <si>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</si>
  <si>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</si>
  <si>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</si>
  <si>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</si>
  <si>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</si>
  <si>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</si>
  <si>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</si>
  <si>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</si>
  <si>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</si>
  <si>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</si>
  <si>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</si>
  <si>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</si>
  <si>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</si>
  <si>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</si>
  <si>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</si>
  <si>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</si>
  <si>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</si>
  <si>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</si>
  <si>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</si>
  <si>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</si>
  <si>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</si>
  <si>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</si>
  <si>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</si>
  <si>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</si>
  <si>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</si>
  <si>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</si>
  <si>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</si>
  <si>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</si>
  <si>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</si>
  <si>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</si>
  <si>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</si>
  <si>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</si>
  <si>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</si>
  <si>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</si>
  <si>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</si>
  <si>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</si>
  <si>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</si>
  <si>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</si>
  <si>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</si>
  <si>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</si>
  <si>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</si>
  <si>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</si>
  <si>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</si>
  <si>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</si>
  <si>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</si>
  <si>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</si>
  <si>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</si>
  <si>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</si>
  <si>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</si>
  <si>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</si>
  <si>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</si>
  <si>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</si>
  <si>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</si>
  <si>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</si>
  <si>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</si>
  <si>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</si>
  <si>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</si>
  <si>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</si>
  <si>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</si>
  <si>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</si>
  <si>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</si>
  <si>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</si>
  <si>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</si>
  <si>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</si>
  <si>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</si>
  <si>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</si>
  <si>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</si>
  <si>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</si>
  <si>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</si>
  <si>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</si>
  <si>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</si>
  <si>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</si>
  <si>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</si>
  <si>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</si>
  <si>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</si>
  <si>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</si>
  <si>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</si>
  <si>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</si>
  <si>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</si>
  <si>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</si>
  <si>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</si>
  <si>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</si>
  <si>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</si>
  <si>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</si>
  <si>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</si>
  <si>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</si>
  <si>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</si>
  <si>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</si>
  <si>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</si>
  <si>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</si>
  <si>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</si>
  <si>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</si>
  <si>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</si>
  <si>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</si>
  <si>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</si>
  <si>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</si>
  <si>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</si>
  <si>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</si>
  <si>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</si>
  <si>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</si>
  <si>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</si>
  <si>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</si>
  <si>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</si>
  <si>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</si>
  <si>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</si>
  <si>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</si>
  <si>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</si>
  <si>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</si>
  <si>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</si>
  <si>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</si>
  <si>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</si>
  <si>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</si>
  <si>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</si>
  <si>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</si>
  <si>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</si>
  <si>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</si>
  <si>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</si>
  <si>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</si>
  <si>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</si>
  <si>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</si>
  <si>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</si>
  <si>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</si>
  <si>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</si>
  <si>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</si>
  <si>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</si>
  <si>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</si>
  <si>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</si>
  <si>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</si>
  <si>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</si>
  <si>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</si>
  <si>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</si>
  <si>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</si>
  <si>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</si>
  <si>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</si>
  <si>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</si>
  <si>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</si>
  <si>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</si>
  <si>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</si>
  <si>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</si>
  <si>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</si>
  <si>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</si>
  <si>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</si>
  <si>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</si>
  <si>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</si>
  <si>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</si>
  <si>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</si>
  <si>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</si>
  <si>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</si>
  <si>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</si>
  <si>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</si>
  <si>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</si>
  <si>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</si>
  <si>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</si>
  <si>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</si>
  <si>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</si>
  <si>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</si>
  <si>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</si>
  <si>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</si>
  <si>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</si>
  <si>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</si>
  <si>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</si>
  <si>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</si>
  <si>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</si>
  <si>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</si>
  <si>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</si>
  <si>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</si>
  <si>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</si>
  <si>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</si>
  <si>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</si>
  <si>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</si>
  <si>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</si>
  <si>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</si>
  <si>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</si>
  <si>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</si>
  <si>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</si>
  <si>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</si>
  <si>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</si>
  <si>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</si>
  <si>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</si>
  <si>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</si>
  <si>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</si>
  <si>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</si>
  <si>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</si>
  <si>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</si>
  <si>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</si>
  <si>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</si>
  <si>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</si>
  <si>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</si>
  <si>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</si>
  <si>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</si>
  <si>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</si>
  <si>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</si>
  <si>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</si>
  <si>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</si>
  <si>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</si>
  <si>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</si>
  <si>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</si>
  <si>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</si>
  <si>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</si>
  <si>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</si>
  <si>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</si>
  <si>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</si>
  <si>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</si>
  <si>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</si>
  <si>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</si>
  <si>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</si>
  <si>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</si>
  <si>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</si>
  <si>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</si>
  <si>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</si>
  <si>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</si>
  <si>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</si>
  <si>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</si>
  <si>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</si>
  <si>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</si>
  <si>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</si>
  <si>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</si>
  <si>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</si>
  <si>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</si>
  <si>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</si>
  <si>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</si>
  <si>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</si>
  <si>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</si>
  <si>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</si>
  <si>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</si>
  <si>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</si>
  <si>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</si>
  <si>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</si>
  <si>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</si>
  <si>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</si>
  <si>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</si>
  <si>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</si>
  <si>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</si>
  <si>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</si>
  <si>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</si>
  <si>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</si>
  <si>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</si>
  <si>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</si>
  <si>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</si>
  <si>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</si>
  <si>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</si>
  <si>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</si>
  <si>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</si>
  <si>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</si>
  <si>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</si>
  <si>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</si>
  <si>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</si>
  <si>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</si>
  <si>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</si>
  <si>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</si>
  <si>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</si>
  <si>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</si>
  <si>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</si>
  <si>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</si>
  <si>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</si>
  <si>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</si>
  <si>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</si>
  <si>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</si>
  <si>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</si>
  <si>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</si>
  <si>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</si>
  <si>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</si>
  <si>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</si>
  <si>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</si>
  <si>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</si>
  <si>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</si>
  <si>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</si>
  <si>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</si>
  <si>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</si>
  <si>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</si>
  <si>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</si>
  <si>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</si>
  <si>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</si>
  <si>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</si>
  <si>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</si>
  <si>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</si>
  <si>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</si>
  <si>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</si>
  <si>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</si>
  <si>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</si>
  <si>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</si>
  <si>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</si>
  <si>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</si>
  <si>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</si>
  <si>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</si>
  <si>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</si>
  <si>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</si>
  <si>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</si>
  <si>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</si>
  <si>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</si>
  <si>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</si>
  <si>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</si>
  <si>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</si>
  <si>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</si>
  <si>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</si>
  <si>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</si>
  <si>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</si>
  <si>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</si>
  <si>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</si>
  <si>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</si>
  <si>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</si>
  <si>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</si>
  <si>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</si>
  <si>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</si>
  <si>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</si>
  <si>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</si>
  <si>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</si>
  <si>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</si>
  <si>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</si>
  <si>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</si>
  <si>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</si>
  <si>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</si>
  <si>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</si>
  <si>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</si>
  <si>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</si>
  <si>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</si>
  <si>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</si>
  <si>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</si>
  <si>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</si>
  <si>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</si>
  <si>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</si>
  <si>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</si>
  <si>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</si>
  <si>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</si>
  <si>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</si>
  <si>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</si>
  <si>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</si>
  <si>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</si>
  <si>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</si>
  <si>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</si>
  <si>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</si>
  <si>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</si>
  <si>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</si>
  <si>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</si>
  <si>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</si>
  <si>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</si>
  <si>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</si>
  <si>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</si>
  <si>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</si>
  <si>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</si>
  <si>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</si>
  <si>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</si>
  <si>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</si>
  <si>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</si>
  <si>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</si>
  <si>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</si>
  <si>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</si>
  <si>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</si>
  <si>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</si>
  <si>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</si>
  <si>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</si>
  <si>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</si>
  <si>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</si>
  <si>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</si>
  <si>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</si>
  <si>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</si>
  <si>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</si>
  <si>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</si>
  <si>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</si>
  <si>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</si>
  <si>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</si>
  <si>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</si>
  <si>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</si>
  <si>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</si>
  <si>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</si>
  <si>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</si>
  <si>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</si>
  <si>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</si>
  <si>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</si>
  <si>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</si>
  <si>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</si>
  <si>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</si>
  <si>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</si>
  <si>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</si>
  <si>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</si>
  <si>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</si>
  <si>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</si>
  <si>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</si>
  <si>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</si>
  <si>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</si>
  <si>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</si>
  <si>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</si>
  <si>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</si>
  <si>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</si>
  <si>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</si>
  <si>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</si>
  <si>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</si>
  <si>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</si>
  <si>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</si>
  <si>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</si>
  <si>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</si>
  <si>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</si>
  <si>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</si>
  <si>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</si>
  <si>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</si>
  <si>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</si>
  <si>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</si>
  <si>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</si>
  <si>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</si>
  <si>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</si>
  <si>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</si>
  <si>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</si>
  <si>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</si>
  <si>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</si>
  <si>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</si>
  <si>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</si>
  <si>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</si>
  <si>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</si>
  <si>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</si>
  <si>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</si>
  <si>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</si>
  <si>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</si>
  <si>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</si>
  <si>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</si>
  <si>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</si>
  <si>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</si>
  <si>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</si>
  <si>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</si>
  <si>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</si>
  <si>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</si>
  <si>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</si>
  <si>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</si>
  <si>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</si>
  <si>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</si>
  <si>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</si>
  <si>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</si>
  <si>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</si>
  <si>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</si>
  <si>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</si>
  <si>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</si>
  <si>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</si>
  <si>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</si>
  <si>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</si>
  <si>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</si>
  <si>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</si>
  <si>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</si>
  <si>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</si>
  <si>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</si>
  <si>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</si>
  <si>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</si>
  <si>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</si>
  <si>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</si>
  <si>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</si>
  <si>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</si>
  <si>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</si>
  <si>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</si>
  <si>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</si>
  <si>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</si>
  <si>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</si>
  <si>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</si>
  <si>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</si>
  <si>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</si>
  <si>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</si>
  <si>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</si>
  <si>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</si>
  <si>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</si>
  <si>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</si>
  <si>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</si>
  <si>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</si>
  <si>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</si>
  <si>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</si>
  <si>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</si>
  <si>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</si>
  <si>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</si>
  <si>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</si>
  <si>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</si>
  <si>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</si>
  <si>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</si>
  <si>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</si>
  <si>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</si>
  <si>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</si>
  <si>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</si>
  <si>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</si>
  <si>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</si>
  <si>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</si>
  <si>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</si>
  <si>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</si>
  <si>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</si>
  <si>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</si>
  <si>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</si>
  <si>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</si>
  <si>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</si>
  <si>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</si>
  <si>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</si>
  <si>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</si>
  <si>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</si>
  <si>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</si>
  <si>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</si>
  <si>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</si>
  <si>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</si>
  <si>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</si>
  <si>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</si>
  <si>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</si>
  <si>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</si>
  <si>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</si>
  <si>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</si>
  <si>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</si>
  <si>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</si>
  <si>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</si>
  <si>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</si>
  <si>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</si>
  <si>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</si>
  <si>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</si>
  <si>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</si>
  <si>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</si>
  <si>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</si>
  <si>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</si>
  <si>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</si>
  <si>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</si>
  <si>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</si>
  <si>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</si>
  <si>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</si>
  <si>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</si>
  <si>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</si>
  <si>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</si>
  <si>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</si>
  <si>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</si>
  <si>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</si>
  <si>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</si>
  <si>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</si>
  <si>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</si>
  <si>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</si>
  <si>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</si>
  <si>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</si>
  <si>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</si>
  <si>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</si>
  <si>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</si>
  <si>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</si>
  <si>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</si>
  <si>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</si>
  <si>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</si>
  <si>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</si>
  <si>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</si>
  <si>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</si>
  <si>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</si>
  <si>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</si>
  <si>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</si>
  <si>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</si>
  <si>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</si>
  <si>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</si>
  <si>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</si>
  <si>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</si>
  <si>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</si>
  <si>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</si>
  <si>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</si>
  <si>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</si>
  <si>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</si>
  <si>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</si>
  <si>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</si>
  <si>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</si>
  <si>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</si>
  <si>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</si>
  <si>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</si>
  <si>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</si>
  <si>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</si>
  <si>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</si>
  <si>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</si>
  <si>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</si>
  <si>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</si>
  <si>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</si>
  <si>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</si>
  <si>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</si>
  <si>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</si>
  <si>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</si>
  <si>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</si>
  <si>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</si>
  <si>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</si>
  <si>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</si>
  <si>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</si>
  <si>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</si>
  <si>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</si>
  <si>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</si>
  <si>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</si>
  <si>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</si>
  <si>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</si>
  <si>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</si>
  <si>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</si>
  <si>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</si>
  <si>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</si>
  <si>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</si>
  <si>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</si>
  <si>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</si>
  <si>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</si>
  <si>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</si>
  <si>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</si>
  <si>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</si>
  <si>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</si>
  <si>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</si>
  <si>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</si>
  <si>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</si>
  <si>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</si>
  <si>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</si>
  <si>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</si>
  <si>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</si>
  <si>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</si>
  <si>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</si>
  <si>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</si>
  <si>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</si>
  <si>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</si>
  <si>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</si>
  <si>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</si>
  <si>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</si>
  <si>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</si>
  <si>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</si>
  <si>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</si>
  <si>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</si>
  <si>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</si>
  <si>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</si>
  <si>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</si>
  <si>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</si>
  <si>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</si>
  <si>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</si>
  <si>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</si>
  <si>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</si>
  <si>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</si>
  <si>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</si>
  <si>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</si>
  <si>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</si>
  <si>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</si>
  <si>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</si>
  <si>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</si>
  <si>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</si>
  <si>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</si>
  <si>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</si>
  <si>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</si>
  <si>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</si>
  <si>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</si>
  <si>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</si>
  <si>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</si>
  <si>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</si>
  <si>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</si>
  <si>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</si>
  <si>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</si>
  <si>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</si>
  <si>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</si>
  <si>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</si>
  <si>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</si>
  <si>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</si>
  <si>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</si>
  <si>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</si>
  <si>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</si>
  <si>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</si>
  <si>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</si>
  <si>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</si>
  <si>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</si>
  <si>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</si>
  <si>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</si>
  <si>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</si>
  <si>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</si>
  <si>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</si>
  <si>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</si>
  <si>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</si>
  <si>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</si>
  <si>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</si>
  <si>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</si>
  <si>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</si>
  <si>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</si>
  <si>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</si>
  <si>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</si>
  <si>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</si>
  <si>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</si>
  <si>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</si>
  <si>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</si>
  <si>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</si>
  <si>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</si>
  <si>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</si>
  <si>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</si>
  <si>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</si>
  <si>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</si>
  <si>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</si>
  <si>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</si>
  <si>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</si>
  <si>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</si>
  <si>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</si>
  <si>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</si>
  <si>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</si>
  <si>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</si>
  <si>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</si>
  <si>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</si>
  <si>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</si>
  <si>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</si>
  <si>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</si>
  <si>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</si>
  <si>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</si>
  <si>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</si>
  <si>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</si>
  <si>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</si>
  <si>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</si>
  <si>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</si>
  <si>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</si>
  <si>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</si>
  <si>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</si>
  <si>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</si>
  <si>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</si>
  <si>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</si>
  <si>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</si>
  <si>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</si>
  <si>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</si>
  <si>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</si>
  <si>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</si>
  <si>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</si>
  <si>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</si>
  <si>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</si>
  <si>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</si>
  <si>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</si>
  <si>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</si>
  <si>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</si>
  <si>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</si>
  <si>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</si>
  <si>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</si>
  <si>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</si>
  <si>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</si>
  <si>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</si>
  <si>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</si>
  <si>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</si>
  <si>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</si>
  <si>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</si>
  <si>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</si>
  <si>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</si>
  <si>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</si>
  <si>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</si>
  <si>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</si>
  <si>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</si>
  <si>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</si>
  <si>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</si>
  <si>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</si>
  <si>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</si>
  <si>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</si>
  <si>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</si>
  <si>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</si>
  <si>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</si>
  <si>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</si>
  <si>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</si>
  <si>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</si>
  <si>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</si>
  <si>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</si>
  <si>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</si>
  <si>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</si>
  <si>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</si>
  <si>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</si>
  <si>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</si>
  <si>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</si>
  <si>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</si>
  <si>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</si>
  <si>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</si>
  <si>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</si>
  <si>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</si>
  <si>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</si>
  <si>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</si>
  <si>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</si>
  <si>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</si>
  <si>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</si>
  <si>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</si>
  <si>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</si>
  <si>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</si>
  <si>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</si>
  <si>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</si>
  <si>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</si>
  <si>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</si>
  <si>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</si>
  <si>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</si>
  <si>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</si>
  <si>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</si>
  <si>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</si>
  <si>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</si>
  <si>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</si>
  <si>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</si>
  <si>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</si>
  <si>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</si>
  <si>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</si>
  <si>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</si>
  <si>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</si>
  <si>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</si>
  <si>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</si>
  <si>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</si>
  <si>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</si>
  <si>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</si>
  <si>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</si>
  <si>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</si>
  <si>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</si>
  <si>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</si>
  <si>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</si>
  <si>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</si>
  <si>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</si>
  <si>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</si>
  <si>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</si>
  <si>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</si>
  <si>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</si>
  <si>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</si>
  <si>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</si>
  <si>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</si>
  <si>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</si>
  <si>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</si>
  <si>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</si>
  <si>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</si>
  <si>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</si>
  <si>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</si>
  <si>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</si>
  <si>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</si>
  <si>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</si>
  <si>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</si>
  <si>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</si>
  <si>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</si>
  <si>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</si>
  <si>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</si>
  <si>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</si>
  <si>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</si>
  <si>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</si>
  <si>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</si>
  <si>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</si>
  <si>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</si>
  <si>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</si>
  <si>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</si>
  <si>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</si>
  <si>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</si>
  <si>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</si>
  <si>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</si>
  <si>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</si>
  <si>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</si>
  <si>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</si>
  <si>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</si>
  <si>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</si>
  <si>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</si>
  <si>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</si>
  <si>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</si>
  <si>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</si>
  <si>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</si>
  <si>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</si>
  <si>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</si>
  <si>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</si>
  <si>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</si>
  <si>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</si>
  <si>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</si>
  <si>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</si>
  <si>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</si>
  <si>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</si>
  <si>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</si>
  <si>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</si>
  <si>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</si>
  <si>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</si>
  <si>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</si>
  <si>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</si>
  <si>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</si>
  <si>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</si>
  <si>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</si>
  <si>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</si>
  <si>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</si>
  <si>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</si>
  <si>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</si>
  <si>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</si>
  <si>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</si>
  <si>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</si>
  <si>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</si>
  <si>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</si>
  <si>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</si>
  <si>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</si>
  <si>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</si>
  <si>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</si>
  <si>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</si>
  <si>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</si>
  <si>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</si>
  <si>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</si>
  <si>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</si>
  <si>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</si>
  <si>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</si>
  <si>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</si>
  <si>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</si>
  <si>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</si>
  <si>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</si>
  <si>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</si>
  <si>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</si>
  <si>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</si>
  <si>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</si>
  <si>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</si>
  <si>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</si>
  <si>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</si>
  <si>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</si>
  <si>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</si>
  <si>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</si>
  <si>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</si>
  <si>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</si>
  <si>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</si>
  <si>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</si>
  <si>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</si>
  <si>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</si>
  <si>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</si>
  <si>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</si>
  <si>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</si>
  <si>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</si>
  <si>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</si>
  <si>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</si>
  <si>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</si>
  <si>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</si>
  <si>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</si>
  <si>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</si>
  <si>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</si>
  <si>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</si>
  <si>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</si>
  <si>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</si>
  <si>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</si>
  <si>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</si>
  <si>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</si>
  <si>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</si>
  <si>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</si>
  <si>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</si>
  <si>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</si>
  <si>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</si>
  <si>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</si>
  <si>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</si>
  <si>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</si>
  <si>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</si>
  <si>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</si>
  <si>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</si>
  <si>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</si>
  <si>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</si>
  <si>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</si>
  <si>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</si>
  <si>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</si>
  <si>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</si>
  <si>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</si>
  <si>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</si>
  <si>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</si>
  <si>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</si>
  <si>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</si>
  <si>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</si>
  <si>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</si>
  <si>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</si>
  <si>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</si>
  <si>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</si>
  <si>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</si>
  <si>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</si>
  <si>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</si>
  <si>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</si>
  <si>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</si>
  <si>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</si>
  <si>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</si>
  <si>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</si>
  <si>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</si>
  <si>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</si>
  <si>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</si>
  <si>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</si>
  <si>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</si>
  <si>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</si>
  <si>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</si>
  <si>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</si>
  <si>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</si>
  <si>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</si>
  <si>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</si>
  <si>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</si>
  <si>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</si>
  <si>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</si>
  <si>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</si>
  <si>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</si>
  <si>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</si>
  <si>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</si>
  <si>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</si>
  <si>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</si>
  <si>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</si>
  <si>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</si>
  <si>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</si>
  <si>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</si>
  <si>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</si>
  <si>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</si>
  <si>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</si>
  <si>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</si>
  <si>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</si>
  <si>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</si>
  <si>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</si>
  <si>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</si>
  <si>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</si>
  <si>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</si>
  <si>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</si>
  <si>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</si>
  <si>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</si>
  <si>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</si>
  <si>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</si>
  <si>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</si>
  <si>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</si>
  <si>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</si>
  <si>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</si>
  <si>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</si>
  <si>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</si>
  <si>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</si>
  <si>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</si>
  <si>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</si>
  <si>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</si>
  <si>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</si>
  <si>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</si>
  <si>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</si>
  <si>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</si>
  <si>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</si>
  <si>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</si>
  <si>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</si>
  <si>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</si>
  <si>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</si>
  <si>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</si>
  <si>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</si>
  <si>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</si>
  <si>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</si>
  <si>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</si>
  <si>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</si>
  <si>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</si>
  <si>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</si>
  <si>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</si>
  <si>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</si>
  <si>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</si>
  <si>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</si>
  <si>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</si>
  <si>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</si>
  <si>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</si>
  <si>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</si>
  <si>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</si>
  <si>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</si>
  <si>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</si>
  <si>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</si>
  <si>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</si>
  <si>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</si>
  <si>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</si>
  <si>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</si>
  <si>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</si>
  <si>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</si>
  <si>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</si>
  <si>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</si>
  <si>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</si>
  <si>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</si>
  <si>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</si>
  <si>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</si>
  <si>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</si>
  <si>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</si>
  <si>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</si>
  <si>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</si>
  <si>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</si>
  <si>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</si>
  <si>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</si>
  <si>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</si>
  <si>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</si>
  <si>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</si>
  <si>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</si>
  <si>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</si>
  <si>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</si>
  <si>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</si>
  <si>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</si>
  <si>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</si>
  <si>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</si>
  <si>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</si>
  <si>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</si>
  <si>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</si>
  <si>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</si>
  <si>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</si>
  <si>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</si>
  <si>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</si>
  <si>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</si>
  <si>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</si>
  <si>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</si>
  <si>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</si>
  <si>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</si>
  <si>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</si>
  <si>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</si>
  <si>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</si>
  <si>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</si>
  <si>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</si>
  <si>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</si>
  <si>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</si>
  <si>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</si>
  <si>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</si>
  <si>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</si>
  <si>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</si>
  <si>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</si>
  <si>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</si>
  <si>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</si>
  <si>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</si>
  <si>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</si>
  <si>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</si>
  <si>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</si>
  <si>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</si>
  <si>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</si>
  <si>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</si>
  <si>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</si>
  <si>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</si>
  <si>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</si>
  <si>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</si>
  <si>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</si>
  <si>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</si>
  <si>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</si>
  <si>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</si>
  <si>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</si>
  <si>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</si>
  <si>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</si>
  <si>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</si>
  <si>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</si>
  <si>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</si>
  <si>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</si>
  <si>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</si>
  <si>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</si>
  <si>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</si>
  <si>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</si>
  <si>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</si>
  <si>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</si>
  <si>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</si>
  <si>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</si>
  <si>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</si>
  <si>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</si>
  <si>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</si>
  <si>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</si>
  <si>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</si>
  <si>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</si>
  <si>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</si>
  <si>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</si>
  <si>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</si>
  <si>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</si>
  <si>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</si>
  <si>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</si>
  <si>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</si>
  <si>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</si>
  <si>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</si>
  <si>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</si>
  <si>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</si>
  <si>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</si>
  <si>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</si>
  <si>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</si>
  <si>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</si>
  <si>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</si>
  <si>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</si>
  <si>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</si>
  <si>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</si>
  <si>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</si>
  <si>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</si>
  <si>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</si>
  <si>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</si>
  <si>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</si>
  <si>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</si>
  <si>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</si>
  <si>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</si>
  <si>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</si>
  <si>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</si>
  <si>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</si>
  <si>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</si>
  <si>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</si>
  <si>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</si>
  <si>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</si>
  <si>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</si>
  <si>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</si>
  <si>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</si>
  <si>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</si>
  <si>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</si>
  <si>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</si>
  <si>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</si>
  <si>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</si>
  <si>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</si>
  <si>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</si>
  <si>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</si>
  <si>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</si>
  <si>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</si>
  <si>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</si>
  <si>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</si>
  <si>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</si>
  <si>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</si>
  <si>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</si>
  <si>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</si>
  <si>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</si>
  <si>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</si>
  <si>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</si>
  <si>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</si>
  <si>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</si>
  <si>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</si>
  <si>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</si>
  <si>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</si>
  <si>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</si>
  <si>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</si>
  <si>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</si>
  <si>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</si>
  <si>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</si>
  <si>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</si>
  <si>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</si>
  <si>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</si>
  <si>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</si>
  <si>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</si>
  <si>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</si>
  <si>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</si>
  <si>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</si>
  <si>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</si>
  <si>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</si>
  <si>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</si>
  <si>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</si>
  <si>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</si>
  <si>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</si>
  <si>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</si>
  <si>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</si>
  <si>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</si>
  <si>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</si>
  <si>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</si>
  <si>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</si>
  <si>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</si>
  <si>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</si>
  <si>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</si>
  <si>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</si>
  <si>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</si>
  <si>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</si>
  <si>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</si>
  <si>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</si>
  <si>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</si>
  <si>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</si>
  <si>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</si>
  <si>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</si>
  <si>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</si>
  <si>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</si>
  <si>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</si>
  <si>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</si>
  <si>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</si>
  <si>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</si>
  <si>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</si>
  <si>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</si>
  <si>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</si>
  <si>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</si>
  <si>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</si>
  <si>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</si>
  <si>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</si>
  <si>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</si>
  <si>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</si>
  <si>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</si>
  <si>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</si>
  <si>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</si>
  <si>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</si>
  <si>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</si>
  <si>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</si>
  <si>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</si>
  <si>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</si>
  <si>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</si>
  <si>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</si>
  <si>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</si>
  <si>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</si>
  <si>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</si>
  <si>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</si>
  <si>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</si>
  <si>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</si>
  <si>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</si>
  <si>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</si>
  <si>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</si>
  <si>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</si>
  <si>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</si>
  <si>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</si>
  <si>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</si>
  <si>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</si>
  <si>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</si>
  <si>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</si>
  <si>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</si>
  <si>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</si>
  <si>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</si>
  <si>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</si>
  <si>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</si>
  <si>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</si>
  <si>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</si>
  <si>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</si>
  <si>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</si>
  <si>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</si>
  <si>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</si>
  <si>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</si>
  <si>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</si>
  <si>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</si>
  <si>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</si>
  <si>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</si>
  <si>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</si>
  <si>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</si>
  <si>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</si>
  <si>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</si>
  <si>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</si>
  <si>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</si>
  <si>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</si>
  <si>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</si>
  <si>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</si>
  <si>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</si>
  <si>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</si>
  <si>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</si>
  <si>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</si>
  <si>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</si>
  <si>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</si>
  <si>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</si>
  <si>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</si>
  <si>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</si>
  <si>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</si>
  <si>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</si>
  <si>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</si>
  <si>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</si>
  <si>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</si>
  <si>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</si>
  <si>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</si>
  <si>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</si>
  <si>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</si>
  <si>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</si>
  <si>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</si>
  <si>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</si>
  <si>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</si>
  <si>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</si>
  <si>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</si>
  <si>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</si>
  <si>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</si>
  <si>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</si>
  <si>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</si>
  <si>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</si>
  <si>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</si>
  <si>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</si>
  <si>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</si>
  <si>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</si>
  <si>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</si>
  <si>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</si>
  <si>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</si>
  <si>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</si>
  <si>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</si>
  <si>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</si>
  <si>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</si>
  <si>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</si>
  <si>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</si>
  <si>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</si>
  <si>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</si>
  <si>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</si>
  <si>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</si>
  <si>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</si>
  <si>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</si>
  <si>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</si>
  <si>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</si>
  <si>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</si>
  <si>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</si>
  <si>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</si>
  <si>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</si>
  <si>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</si>
  <si>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</si>
  <si>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</si>
  <si>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</si>
  <si>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</si>
  <si>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</si>
  <si>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</si>
  <si>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</si>
  <si>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</si>
  <si>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</si>
  <si>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</si>
  <si>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</si>
  <si>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</si>
  <si>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</si>
  <si>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</si>
  <si>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</si>
  <si>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</si>
  <si>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</si>
  <si>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</si>
  <si>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</si>
  <si>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</si>
  <si>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</si>
  <si>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</si>
  <si>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</si>
  <si>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</si>
  <si>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</si>
  <si>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</si>
  <si>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</si>
  <si>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</si>
  <si>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</si>
  <si>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</si>
  <si>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</si>
  <si>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</si>
  <si>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</si>
  <si>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</si>
  <si>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</si>
  <si>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</si>
  <si>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</si>
  <si>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</si>
  <si>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</si>
  <si>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</si>
  <si>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</si>
  <si>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</si>
  <si>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</si>
  <si>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</si>
  <si>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</si>
  <si>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</si>
  <si>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</si>
  <si>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</si>
  <si>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</si>
  <si>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</si>
  <si>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</si>
  <si>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</si>
  <si>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</si>
  <si>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</si>
  <si>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</si>
  <si>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</si>
  <si>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</si>
  <si>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</si>
  <si>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</si>
  <si>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</si>
  <si>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</si>
  <si>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</si>
  <si>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</si>
  <si>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</si>
  <si>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</si>
  <si>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</si>
  <si>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</si>
  <si>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</si>
  <si>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</si>
  <si>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</si>
  <si>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</si>
  <si>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</si>
  <si>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</si>
  <si>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</si>
  <si>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</si>
  <si>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</si>
  <si>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</si>
  <si>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</si>
  <si>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</si>
  <si>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</si>
  <si>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</si>
  <si>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</si>
  <si>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</si>
  <si>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</si>
  <si>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</si>
  <si>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</si>
  <si>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</si>
  <si>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</si>
  <si>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</si>
  <si>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</si>
  <si>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</si>
  <si>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</si>
  <si>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</si>
  <si>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</si>
  <si>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</si>
  <si>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</si>
  <si>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</si>
  <si>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</si>
  <si>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</si>
  <si>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</si>
  <si>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</si>
  <si>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</si>
  <si>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</si>
  <si>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</si>
  <si>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</si>
  <si>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</si>
  <si>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</si>
  <si>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</si>
  <si>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</si>
  <si>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</si>
  <si>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</si>
  <si>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</si>
  <si>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</si>
  <si>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</si>
  <si>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</si>
  <si>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</si>
  <si>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</si>
  <si>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</si>
  <si>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</si>
  <si>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</si>
  <si>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</si>
  <si>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</si>
  <si>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</si>
  <si>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</si>
  <si>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</si>
  <si>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</si>
  <si>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</si>
  <si>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</si>
  <si>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</si>
  <si>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</si>
  <si>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</si>
  <si>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</si>
  <si>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</si>
  <si>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</si>
  <si>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</si>
  <si>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</si>
  <si>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</si>
  <si>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</si>
  <si>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</si>
  <si>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</si>
  <si>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</si>
  <si>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</si>
  <si>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</si>
  <si>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</si>
  <si>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</si>
  <si>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</si>
  <si>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</si>
  <si>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</si>
  <si>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</si>
  <si>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</si>
  <si>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</si>
  <si>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</si>
  <si>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</si>
  <si>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</si>
  <si>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</si>
  <si>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</si>
  <si>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</si>
  <si>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</si>
  <si>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</si>
  <si>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</si>
  <si>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</si>
  <si>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</si>
  <si>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</si>
  <si>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</si>
  <si>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</si>
  <si>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</si>
  <si>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</si>
  <si>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</si>
  <si>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</si>
  <si>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</si>
  <si>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</si>
  <si>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</si>
  <si>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</si>
  <si>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</si>
  <si>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</si>
  <si>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</si>
  <si>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</si>
  <si>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</si>
  <si>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</si>
  <si>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</si>
  <si>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</si>
  <si>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</si>
  <si>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</si>
  <si>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</si>
  <si>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</si>
  <si>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</si>
  <si>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</si>
  <si>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</si>
  <si>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</si>
  <si>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</si>
  <si>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</si>
  <si>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</si>
  <si>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</si>
  <si>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</si>
  <si>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</si>
  <si>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</si>
  <si>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</si>
  <si>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</si>
  <si>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</si>
  <si>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</si>
  <si>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</si>
  <si>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</si>
  <si>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</si>
  <si>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</si>
  <si>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</si>
  <si>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</si>
  <si>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</si>
  <si>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</si>
  <si>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</si>
  <si>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</si>
  <si>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</si>
  <si>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</si>
  <si>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</si>
  <si>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</si>
  <si>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</si>
  <si>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</si>
  <si>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</si>
  <si>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</si>
  <si>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</si>
  <si>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</si>
  <si>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</si>
  <si>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</si>
  <si>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</si>
  <si>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</si>
  <si>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</si>
  <si>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</si>
  <si>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</si>
  <si>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</si>
  <si>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</si>
  <si>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</si>
  <si>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</si>
  <si>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</si>
  <si>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</si>
  <si>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</si>
  <si>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</si>
  <si>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</si>
  <si>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</si>
  <si>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</si>
  <si>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</si>
  <si>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</si>
  <si>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</si>
  <si>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</si>
  <si>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</si>
  <si>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</si>
  <si>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</si>
  <si>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</si>
  <si>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</si>
  <si>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</si>
  <si>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</si>
  <si>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</si>
  <si>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</si>
  <si>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</si>
  <si>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</si>
  <si>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</si>
  <si>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</si>
  <si>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</si>
  <si>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</si>
  <si>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</si>
  <si>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</si>
  <si>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</si>
  <si>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</si>
  <si>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</si>
  <si>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</si>
  <si>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</si>
  <si>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</si>
  <si>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</si>
  <si>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</si>
  <si>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</si>
  <si>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</si>
  <si>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</si>
  <si>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</si>
  <si>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</si>
  <si>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</si>
  <si>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</si>
  <si>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</si>
  <si>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</si>
  <si>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</si>
  <si>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</si>
  <si>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</si>
  <si>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</si>
  <si>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</si>
  <si>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</si>
  <si>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</si>
  <si>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</si>
  <si>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</si>
  <si>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</si>
  <si>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</si>
  <si>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</si>
  <si>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</si>
  <si>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</si>
  <si>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</si>
  <si>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</si>
  <si>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</si>
  <si>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</si>
  <si>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</si>
  <si>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</si>
  <si>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</si>
  <si>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</si>
  <si>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</si>
  <si>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</si>
  <si>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</si>
  <si>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</si>
  <si>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</si>
  <si>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</si>
  <si>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</si>
  <si>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</si>
  <si>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</si>
  <si>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</si>
  <si>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</si>
  <si>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</si>
  <si>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</si>
  <si>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</si>
  <si>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</si>
  <si>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</si>
  <si>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</si>
  <si>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</si>
  <si>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</si>
  <si>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</si>
  <si>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</si>
  <si>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</si>
  <si>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</si>
  <si>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</si>
  <si>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</si>
  <si>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</si>
  <si>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</si>
  <si>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</si>
  <si>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</si>
  <si>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</si>
  <si>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</si>
  <si>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</si>
  <si>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</si>
  <si>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</si>
  <si>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</si>
  <si>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</si>
  <si>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</si>
  <si>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</si>
  <si>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</si>
  <si>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</si>
  <si>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</si>
  <si>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</si>
  <si>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</si>
  <si>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</si>
  <si>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</si>
  <si>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</si>
  <si>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</si>
  <si>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</si>
  <si>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</si>
  <si>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</si>
  <si>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</si>
  <si>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</si>
  <si>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</si>
  <si>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</si>
  <si>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</si>
  <si>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</si>
  <si>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</si>
  <si>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</si>
  <si>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</si>
  <si>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</si>
  <si>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</si>
  <si>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</si>
  <si>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</si>
  <si>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</si>
  <si>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</si>
  <si>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</si>
  <si>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</si>
  <si>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</si>
  <si>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</si>
  <si>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</si>
  <si>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</si>
  <si>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</si>
  <si>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</si>
  <si>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</si>
  <si>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</si>
  <si>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</si>
  <si>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</si>
  <si>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</si>
  <si>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</si>
  <si>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</si>
  <si>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</si>
  <si>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</si>
  <si>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</si>
  <si>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</si>
  <si>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</si>
  <si>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</si>
  <si>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</si>
  <si>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</si>
  <si>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</si>
  <si>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</si>
  <si>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</si>
  <si>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</si>
  <si>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</si>
  <si>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</si>
  <si>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</si>
  <si>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</si>
  <si>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</si>
  <si>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</si>
  <si>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</si>
  <si>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</si>
  <si>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</si>
  <si>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</si>
  <si>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</si>
  <si>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</si>
  <si>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</si>
  <si>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</si>
  <si>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</si>
  <si>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</si>
  <si>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</si>
  <si>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</si>
  <si>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</si>
  <si>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</si>
  <si>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</si>
  <si>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</si>
  <si>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</si>
  <si>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</si>
  <si>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</si>
  <si>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</si>
  <si>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</si>
  <si>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</si>
  <si>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</si>
  <si>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</si>
  <si>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</si>
  <si>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</si>
  <si>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</si>
  <si>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</si>
  <si>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</si>
  <si>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</si>
  <si>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</si>
  <si>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</si>
  <si>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</si>
  <si>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</si>
  <si>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</si>
  <si>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</si>
  <si>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</si>
  <si>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</si>
  <si>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</si>
  <si>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</si>
  <si>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</si>
  <si>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</si>
  <si>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</si>
  <si>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</si>
  <si>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</si>
  <si>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</si>
  <si>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</si>
  <si>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</si>
  <si>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</si>
  <si>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</si>
  <si>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</si>
  <si>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</si>
  <si>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</si>
  <si>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</si>
  <si>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</si>
  <si>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</si>
  <si>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</si>
  <si>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</si>
  <si>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</si>
  <si>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</si>
  <si>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</si>
  <si>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</si>
  <si>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</si>
  <si>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</si>
  <si>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</si>
  <si>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</si>
  <si>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</si>
  <si>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</si>
  <si>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</si>
  <si>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</si>
  <si>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</si>
  <si>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</si>
  <si>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</si>
  <si>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</si>
  <si>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</si>
  <si>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</si>
  <si>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</si>
  <si>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</si>
  <si>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</si>
  <si>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</si>
  <si>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</si>
  <si>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</si>
  <si>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</si>
  <si>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</si>
  <si>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</si>
  <si>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</si>
  <si>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</si>
  <si>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</si>
  <si>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</si>
  <si>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</si>
  <si>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</si>
  <si>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</si>
  <si>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</si>
  <si>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</si>
  <si>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</si>
  <si>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</si>
  <si>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</si>
  <si>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</si>
  <si>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</si>
  <si>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</si>
  <si>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</si>
  <si>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</si>
  <si>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</si>
  <si>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</si>
  <si>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</si>
  <si>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</si>
  <si>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</si>
  <si>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</si>
  <si>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</si>
  <si>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</si>
  <si>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</si>
  <si>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</si>
  <si>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</si>
  <si>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</si>
  <si>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</si>
  <si>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</si>
  <si>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</si>
  <si>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</si>
  <si>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</si>
  <si>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</si>
  <si>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</si>
  <si>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</si>
  <si>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</si>
  <si>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</si>
  <si>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</si>
  <si>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</si>
  <si>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</si>
  <si>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</si>
  <si>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</si>
  <si>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</si>
  <si>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</si>
  <si>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</si>
  <si>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</si>
  <si>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</si>
  <si>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</si>
  <si>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</si>
  <si>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</si>
  <si>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</si>
  <si>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</si>
  <si>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</si>
  <si>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</si>
  <si>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</si>
  <si>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</si>
  <si>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</si>
  <si>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</si>
  <si>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</si>
  <si>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</si>
  <si>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</si>
  <si>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</si>
  <si>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</si>
  <si>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</si>
  <si>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</si>
  <si>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</si>
  <si>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</si>
  <si>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</si>
  <si>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</si>
  <si>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</si>
  <si>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</si>
  <si>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</si>
  <si>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</si>
  <si>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</si>
  <si>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</si>
  <si>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</si>
  <si>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</si>
  <si>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</si>
  <si>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</si>
  <si>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</si>
  <si>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</si>
  <si>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</si>
  <si>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</si>
  <si>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</si>
  <si>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</si>
  <si>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</si>
  <si>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</si>
  <si>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</si>
  <si>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</si>
  <si>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</si>
  <si>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</si>
  <si>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</si>
  <si>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</si>
  <si>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</si>
  <si>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</si>
  <si>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</si>
  <si>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</si>
  <si>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</si>
  <si>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</si>
  <si>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</si>
  <si>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</si>
  <si>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</si>
  <si>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</si>
  <si>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</si>
  <si>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</si>
  <si>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</si>
  <si>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</si>
  <si>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</si>
  <si>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</si>
  <si>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</si>
  <si>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</si>
  <si>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</si>
  <si>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</si>
  <si>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</si>
  <si>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</si>
  <si>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</si>
  <si>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</si>
  <si>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</si>
  <si>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</si>
  <si>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</si>
  <si>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</si>
  <si>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</si>
  <si>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</si>
  <si>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</si>
  <si>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</si>
  <si>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</si>
  <si>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</si>
  <si>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</si>
  <si>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</si>
  <si>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</si>
  <si>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</si>
  <si>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</si>
  <si>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</si>
  <si>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</si>
  <si>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</si>
  <si>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</si>
  <si>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</si>
  <si>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</si>
  <si>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</si>
  <si>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</si>
  <si>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</si>
  <si>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</si>
  <si>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</si>
  <si>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</si>
  <si>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</si>
  <si>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</si>
  <si>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</si>
  <si>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</si>
  <si>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</si>
  <si>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</si>
  <si>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</si>
  <si>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</si>
  <si>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</si>
  <si>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</si>
  <si>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</si>
  <si>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</si>
  <si>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</si>
  <si>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</si>
  <si>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</si>
  <si>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</si>
  <si>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</si>
  <si>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</si>
  <si>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</si>
  <si>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</si>
  <si>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</si>
  <si>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</si>
  <si>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</si>
  <si>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</si>
  <si>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</si>
  <si>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</si>
  <si>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</si>
  <si>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</si>
  <si>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</si>
  <si>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</si>
  <si>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</si>
  <si>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</si>
  <si>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</si>
  <si>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</si>
  <si>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</si>
  <si>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</si>
  <si>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</si>
  <si>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</si>
  <si>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</si>
  <si>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</si>
  <si>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</si>
  <si>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</si>
  <si>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</si>
  <si>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</si>
  <si>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</si>
  <si>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</si>
  <si>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</si>
  <si>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</si>
  <si>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</si>
  <si>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</si>
  <si>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</si>
  <si>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</si>
  <si>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</si>
  <si>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</si>
  <si>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</si>
  <si>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</si>
  <si>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</si>
  <si>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</si>
  <si>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</si>
  <si>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</si>
  <si>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</si>
  <si>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</si>
  <si>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</si>
  <si>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</si>
  <si>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</si>
  <si>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</si>
  <si>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</si>
  <si>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</si>
  <si>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</si>
  <si>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</si>
  <si>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</si>
  <si>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</si>
  <si>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</si>
  <si>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</si>
  <si>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</si>
  <si>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</si>
  <si>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</si>
  <si>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</si>
  <si>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</si>
  <si>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</si>
  <si>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</si>
  <si>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</si>
  <si>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</si>
  <si>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</si>
  <si>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</si>
  <si>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</si>
  <si>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</si>
  <si>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</si>
  <si>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</si>
  <si>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</si>
  <si>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</si>
  <si>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</si>
  <si>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</si>
  <si>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</si>
  <si>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</si>
  <si>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</si>
  <si>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</si>
  <si>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</si>
  <si>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</si>
  <si>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</si>
  <si>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</si>
  <si>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</si>
  <si>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</si>
  <si>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</si>
  <si>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</si>
  <si>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</si>
  <si>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</si>
  <si>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</si>
  <si>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</si>
  <si>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</si>
  <si>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</si>
  <si>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</si>
  <si>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</si>
  <si>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</si>
  <si>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</si>
  <si>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</si>
  <si>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</si>
  <si>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</si>
  <si>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</si>
  <si>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</si>
  <si>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</si>
  <si>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</si>
  <si>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</si>
  <si>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</si>
  <si>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</si>
  <si>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</si>
  <si>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</si>
  <si>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</si>
  <si>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</si>
  <si>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</si>
  <si>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</si>
  <si>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</si>
  <si>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</si>
  <si>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</si>
  <si>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</si>
  <si>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</si>
  <si>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</si>
  <si>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</si>
  <si>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</si>
  <si>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</si>
  <si>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</si>
  <si>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</si>
  <si>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</si>
  <si>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</si>
  <si>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</si>
  <si>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</si>
  <si>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</si>
  <si>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</si>
  <si>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</si>
  <si>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</si>
  <si>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</si>
  <si>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</si>
  <si>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</si>
  <si>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</si>
  <si>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</si>
  <si>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</si>
  <si>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</si>
  <si>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</si>
  <si>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</si>
  <si>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</si>
  <si>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</si>
  <si>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</si>
  <si>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</si>
  <si>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</si>
  <si>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</si>
  <si>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</si>
  <si>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</si>
  <si>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</si>
  <si>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</si>
  <si>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</si>
  <si>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</si>
  <si>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</si>
  <si>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</si>
  <si>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</si>
  <si>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</si>
  <si>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</si>
  <si>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</si>
  <si>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</si>
  <si>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</si>
  <si>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</si>
  <si>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</si>
  <si>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</si>
  <si>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</si>
  <si>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</si>
  <si>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</si>
  <si>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</si>
  <si>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</si>
  <si>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</si>
  <si>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</si>
  <si>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</si>
  <si>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</si>
  <si>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</si>
  <si>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</si>
  <si>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</si>
  <si>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</si>
  <si>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</si>
  <si>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</si>
  <si>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</si>
  <si>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</si>
  <si>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</si>
  <si>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</si>
  <si>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</si>
  <si>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</si>
  <si>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</si>
  <si>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</si>
  <si>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</si>
  <si>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</si>
  <si>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</si>
  <si>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</si>
  <si>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</si>
  <si>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</si>
  <si>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</si>
  <si>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</si>
  <si>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</si>
  <si>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</si>
  <si>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</si>
  <si>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</si>
  <si>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</si>
  <si>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</si>
  <si>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</si>
  <si>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</si>
  <si>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</si>
  <si>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</si>
  <si>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</si>
  <si>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</si>
  <si>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</si>
  <si>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</si>
  <si>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</si>
  <si>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</si>
  <si>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</si>
  <si>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</si>
  <si>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</si>
  <si>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</si>
  <si>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</si>
  <si>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</si>
  <si>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</si>
  <si>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</si>
  <si>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</si>
  <si>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</si>
  <si>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</si>
  <si>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</si>
  <si>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</si>
  <si>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</si>
  <si>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</si>
  <si>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</si>
  <si>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</si>
  <si>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</si>
  <si>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</si>
  <si>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</si>
  <si>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</si>
  <si>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</si>
  <si>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</si>
  <si>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</si>
  <si>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</si>
  <si>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</si>
  <si>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</si>
  <si>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</si>
  <si>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</si>
  <si>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</si>
  <si>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</si>
  <si>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</si>
  <si>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</si>
  <si>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</si>
  <si>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</si>
  <si>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</si>
  <si>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</si>
  <si>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</si>
  <si>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</si>
  <si>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</si>
  <si>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</si>
  <si>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</si>
  <si>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</si>
  <si>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</si>
  <si>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</si>
  <si>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</si>
  <si>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</si>
  <si>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</si>
  <si>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</si>
  <si>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</si>
  <si>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</si>
  <si>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</si>
  <si>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</si>
  <si>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</si>
  <si>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</si>
  <si>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</si>
  <si>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</si>
  <si>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</si>
  <si>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</si>
  <si>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</si>
  <si>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</si>
  <si>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</si>
  <si>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</si>
  <si>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</si>
  <si>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</si>
  <si>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</si>
  <si>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</si>
  <si>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</si>
  <si>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</si>
  <si>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</si>
  <si>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</si>
  <si>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</si>
  <si>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</si>
  <si>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</si>
  <si>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</si>
  <si>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</si>
  <si>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</si>
  <si>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</si>
  <si>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</si>
  <si>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</si>
  <si>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</si>
  <si>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</si>
  <si>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</si>
  <si>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</si>
  <si>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</si>
  <si>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</si>
  <si>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</si>
  <si>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</si>
  <si>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</si>
  <si>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</si>
  <si>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</si>
  <si>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</si>
  <si>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</si>
  <si>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</si>
  <si>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</si>
  <si>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</si>
  <si>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</si>
  <si>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</si>
  <si>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</si>
  <si>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</si>
  <si>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</si>
  <si>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</si>
  <si>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</si>
  <si>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</si>
  <si>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</si>
  <si>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</si>
  <si>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</si>
  <si>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</si>
  <si>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</si>
  <si>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</si>
  <si>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</si>
  <si>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</si>
  <si>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</si>
  <si>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</si>
  <si>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</si>
  <si>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</si>
  <si>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</si>
  <si>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</si>
  <si>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</si>
  <si>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</si>
  <si>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</si>
  <si>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</si>
  <si>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</si>
  <si>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</si>
  <si>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</si>
  <si>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</si>
  <si>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</si>
  <si>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</si>
  <si>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</si>
  <si>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</si>
  <si>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</si>
  <si>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</si>
  <si>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</si>
  <si>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</si>
  <si>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</si>
  <si>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</si>
  <si>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</si>
  <si>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</si>
  <si>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</si>
  <si>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</si>
  <si>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</si>
  <si>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</si>
  <si>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</si>
  <si>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</si>
  <si>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</si>
  <si>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</si>
  <si>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</si>
  <si>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</si>
  <si>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</si>
  <si>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</si>
  <si>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</si>
  <si>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</si>
  <si>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</si>
  <si>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</si>
  <si>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</si>
  <si>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</si>
  <si>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</si>
  <si>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</si>
  <si>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</si>
  <si>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</si>
  <si>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</si>
  <si>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</si>
  <si>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</si>
  <si>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</si>
  <si>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</si>
  <si>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</si>
  <si>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</si>
  <si>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</si>
  <si>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</si>
  <si>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</si>
  <si>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</si>
  <si>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</si>
  <si>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</si>
  <si>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</si>
  <si>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</si>
  <si>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</si>
  <si>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</si>
  <si>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</si>
  <si>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</si>
  <si>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</si>
  <si>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</si>
  <si>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</si>
  <si>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</si>
  <si>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</si>
  <si>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</si>
  <si>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</si>
  <si>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</si>
  <si>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</si>
  <si>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</si>
  <si>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</si>
  <si>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</si>
  <si>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</si>
  <si>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</si>
  <si>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</si>
  <si>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</si>
  <si>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</si>
  <si>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</si>
  <si>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</si>
  <si>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</si>
  <si>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</si>
  <si>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</si>
  <si>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</si>
  <si>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</si>
  <si>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</si>
  <si>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</si>
  <si>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</si>
  <si>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</si>
  <si>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</si>
  <si>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</si>
  <si>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</si>
  <si>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</si>
  <si>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</si>
  <si>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</si>
  <si>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</si>
  <si>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</si>
  <si>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</si>
  <si>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</si>
  <si>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</si>
  <si>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</si>
  <si>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</si>
  <si>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</si>
  <si>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</si>
  <si>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</si>
  <si>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</si>
  <si>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</si>
  <si>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</si>
  <si>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</si>
  <si>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</si>
  <si>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</si>
  <si>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</si>
  <si>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</si>
  <si>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</si>
  <si>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</si>
  <si>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</si>
  <si>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</si>
  <si>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</si>
  <si>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</si>
  <si>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</si>
  <si>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</si>
  <si>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</si>
  <si>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</si>
  <si>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</si>
  <si>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</si>
  <si>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</si>
  <si>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</si>
  <si>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</si>
  <si>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</si>
  <si>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</si>
  <si>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</si>
  <si>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</si>
  <si>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</si>
  <si>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</si>
  <si>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</si>
  <si>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</si>
  <si>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</si>
  <si>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</si>
  <si>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</si>
  <si>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</si>
  <si>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</si>
  <si>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</si>
  <si>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</si>
  <si>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</si>
  <si>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</si>
  <si>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</si>
  <si>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</si>
  <si>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</si>
  <si>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</si>
  <si>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</si>
  <si>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</si>
  <si>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</si>
  <si>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</si>
  <si>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</si>
  <si>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</si>
  <si>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</si>
  <si>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</si>
  <si>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</si>
  <si>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</si>
  <si>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</si>
  <si>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</si>
  <si>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</si>
  <si>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</si>
  <si>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</si>
  <si>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</si>
  <si>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</si>
  <si>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</si>
  <si>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</si>
  <si>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</si>
  <si>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</si>
  <si>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</si>
  <si>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</si>
  <si>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</si>
  <si>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</si>
  <si>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</si>
  <si>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</si>
  <si>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</si>
  <si>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</si>
  <si>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</si>
  <si>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</si>
  <si>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</si>
  <si>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</si>
  <si>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</si>
  <si>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</si>
  <si>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</si>
  <si>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</si>
  <si>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</si>
  <si>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</si>
  <si>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</si>
  <si>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</si>
  <si>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</si>
  <si>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</si>
  <si>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</si>
  <si>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</si>
  <si>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</si>
  <si>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</si>
  <si>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</si>
  <si>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</si>
  <si>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</si>
  <si>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</si>
  <si>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</si>
  <si>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</si>
  <si>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</si>
  <si>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</si>
  <si>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</si>
  <si>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</si>
  <si>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</si>
  <si>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</si>
  <si>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</si>
  <si>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</si>
  <si>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</si>
  <si>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</si>
  <si>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</si>
  <si>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</si>
  <si>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</si>
  <si>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</si>
  <si>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</si>
  <si>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</si>
  <si>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</si>
  <si>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</si>
  <si>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</si>
  <si>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</si>
  <si>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</si>
  <si>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</si>
  <si>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</si>
  <si>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</si>
  <si>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</si>
  <si>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</si>
  <si>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</si>
  <si>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</si>
  <si>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</si>
  <si>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</si>
  <si>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</si>
  <si>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</si>
  <si>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</si>
  <si>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</si>
  <si>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</si>
  <si>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</si>
  <si>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</si>
  <si>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</si>
  <si>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</si>
  <si>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</si>
  <si>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</si>
  <si>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</si>
  <si>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</si>
  <si>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</si>
  <si>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</si>
  <si>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</si>
  <si>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</si>
  <si>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</si>
  <si>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</si>
  <si>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</si>
  <si>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</si>
  <si>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</si>
  <si>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</si>
  <si>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</si>
  <si>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</si>
  <si>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</si>
  <si>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</si>
  <si>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</si>
  <si>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</si>
  <si>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</si>
  <si>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</si>
  <si>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</si>
  <si>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</si>
  <si>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</si>
  <si>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</si>
  <si>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</si>
  <si>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</si>
  <si>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</si>
  <si>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</si>
  <si>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</si>
  <si>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</si>
  <si>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</si>
  <si>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</si>
  <si>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</si>
  <si>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</si>
  <si>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</si>
  <si>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</si>
  <si>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</si>
  <si>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</si>
  <si>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</si>
  <si>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</si>
  <si>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</si>
  <si>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</si>
  <si>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</si>
  <si>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</si>
  <si>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</si>
  <si>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</si>
  <si>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</si>
  <si>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</si>
  <si>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</si>
  <si>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</si>
  <si>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</si>
  <si>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</si>
  <si>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</si>
  <si>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</si>
  <si>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</si>
  <si>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</si>
  <si>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</si>
  <si>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</si>
  <si>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</si>
  <si>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</si>
  <si>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</si>
  <si>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</si>
  <si>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</si>
  <si>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</si>
  <si>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</si>
  <si>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</si>
  <si>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</si>
  <si>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</si>
  <si>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</si>
  <si>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</si>
  <si>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</si>
  <si>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</si>
  <si>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</si>
  <si>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</si>
  <si>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</si>
  <si>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</si>
  <si>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</si>
  <si>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</si>
  <si>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</si>
  <si>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</si>
  <si>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</si>
  <si>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</si>
  <si>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</si>
  <si>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</si>
  <si>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</si>
  <si>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</si>
  <si>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</si>
  <si>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</si>
  <si>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</si>
  <si>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</si>
  <si>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</si>
  <si>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</si>
  <si>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</si>
  <si>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</si>
  <si>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</si>
  <si>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</si>
  <si>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</si>
  <si>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</si>
  <si>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</si>
  <si>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</si>
  <si>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</si>
  <si>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</si>
  <si>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</si>
  <si>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</si>
  <si>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</si>
  <si>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</si>
  <si>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</si>
  <si>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</si>
  <si>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</si>
  <si>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</si>
  <si>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</si>
  <si>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</si>
  <si>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</si>
  <si>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</si>
  <si>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</si>
  <si>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</si>
  <si>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</si>
  <si>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</si>
  <si>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</si>
  <si>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</si>
  <si>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</si>
  <si>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</si>
  <si>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</si>
  <si>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</si>
  <si>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</si>
  <si>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</si>
  <si>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</si>
  <si>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</si>
  <si>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</si>
  <si>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</si>
  <si>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</si>
  <si>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</si>
  <si>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</si>
  <si>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</si>
  <si>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</si>
  <si>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</si>
  <si>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</si>
  <si>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</si>
  <si>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</si>
  <si>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</si>
  <si>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</si>
  <si>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</si>
  <si>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</si>
  <si>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</si>
  <si>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</si>
  <si>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</si>
  <si>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</si>
  <si>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</si>
  <si>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</si>
  <si>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</si>
  <si>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</si>
  <si>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</si>
  <si>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</si>
  <si>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</si>
  <si>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</si>
  <si>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</si>
  <si>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</si>
  <si>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</si>
  <si>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</si>
  <si>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</si>
  <si>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</si>
  <si>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</si>
  <si>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</si>
  <si>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</si>
  <si>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</si>
  <si>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</si>
  <si>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</si>
  <si>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</si>
  <si>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</si>
  <si>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</si>
  <si>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</si>
  <si>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</si>
  <si>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</si>
  <si>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</si>
  <si>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</si>
  <si>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</si>
  <si>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</si>
  <si>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</si>
  <si>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</si>
  <si>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</si>
  <si>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</si>
  <si>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</si>
  <si>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</si>
  <si>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</si>
  <si>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</si>
  <si>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</si>
  <si>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</si>
  <si>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</si>
  <si>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</si>
  <si>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</si>
  <si>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</si>
  <si>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</si>
  <si>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</si>
  <si>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</si>
  <si>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</si>
  <si>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</si>
  <si>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</si>
  <si>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</si>
  <si>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</si>
  <si>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</si>
  <si>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</si>
  <si>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</si>
  <si>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</si>
  <si>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</si>
  <si>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</si>
  <si>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</si>
  <si>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</si>
  <si>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</si>
  <si>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</si>
  <si>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</si>
  <si>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</si>
  <si>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</si>
  <si>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</si>
  <si>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</si>
  <si>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</si>
  <si>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</si>
  <si>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</si>
  <si>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</si>
  <si>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</si>
  <si>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</si>
  <si>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</si>
  <si>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</si>
  <si>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</si>
  <si>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</si>
  <si>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</si>
  <si>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</si>
  <si>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</si>
  <si>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</si>
  <si>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</si>
  <si>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</si>
  <si>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</si>
  <si>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</si>
  <si>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</si>
  <si>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</si>
  <si>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</si>
  <si>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</si>
  <si>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</si>
  <si>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</si>
  <si>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</si>
  <si>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</si>
  <si>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</si>
  <si>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</si>
  <si>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</si>
  <si>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</si>
  <si>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</si>
  <si>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</si>
  <si>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</si>
  <si>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</si>
  <si>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</si>
  <si>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</si>
  <si>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</si>
  <si>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</si>
  <si>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</si>
  <si>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</si>
  <si>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</si>
  <si>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</si>
  <si>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</si>
  <si>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</si>
  <si>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</si>
  <si>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</si>
  <si>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</si>
  <si>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</si>
  <si>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</si>
  <si>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</si>
  <si>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</si>
  <si>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</si>
  <si>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</si>
  <si>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</si>
  <si>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</si>
  <si>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</si>
  <si>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</si>
  <si>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</si>
  <si>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</si>
  <si>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</si>
  <si>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</si>
  <si>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</si>
  <si>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</si>
  <si>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</si>
  <si>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</si>
  <si>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</si>
  <si>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</si>
  <si>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</si>
  <si>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</si>
  <si>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</si>
  <si>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</si>
  <si>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</si>
  <si>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</si>
  <si>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</si>
  <si>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</si>
  <si>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</si>
  <si>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</si>
  <si>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</si>
  <si>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</si>
  <si>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</si>
  <si>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</si>
  <si>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</si>
  <si>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</si>
  <si>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</si>
  <si>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</si>
  <si>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</si>
  <si>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</si>
  <si>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</si>
  <si>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</si>
  <si>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</si>
  <si>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</si>
  <si>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</si>
  <si>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</si>
  <si>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</si>
  <si>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</si>
  <si>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</si>
  <si>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</si>
  <si>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</si>
  <si>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</si>
  <si>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</si>
  <si>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</si>
  <si>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</si>
  <si>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</si>
  <si>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</si>
  <si>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</si>
  <si>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</si>
  <si>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</si>
  <si>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</si>
  <si>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</si>
  <si>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</si>
  <si>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</si>
  <si>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</si>
  <si>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</si>
  <si>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</si>
  <si>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</si>
  <si>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</si>
  <si>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</si>
  <si>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</si>
  <si>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</si>
  <si>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</si>
  <si>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</si>
  <si>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</si>
  <si>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</si>
  <si>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</si>
  <si>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</si>
  <si>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</si>
  <si>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</si>
  <si>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</si>
  <si>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</si>
  <si>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</si>
  <si>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</si>
  <si>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</si>
  <si>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</si>
  <si>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</si>
  <si>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</si>
  <si>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</si>
  <si>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</si>
  <si>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</si>
  <si>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</si>
  <si>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</si>
  <si>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</si>
  <si>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</si>
  <si>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</si>
  <si>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</si>
  <si>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</si>
  <si>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</si>
  <si>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</si>
  <si>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</si>
  <si>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</si>
  <si>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</si>
  <si>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</si>
  <si>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</si>
  <si>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</si>
  <si>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</si>
  <si>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</si>
  <si>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</si>
  <si>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</si>
  <si>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</si>
  <si>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</si>
  <si>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</si>
  <si>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</si>
  <si>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</si>
  <si>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</si>
  <si>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</si>
  <si>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</si>
  <si>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</si>
  <si>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</si>
  <si>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</si>
  <si>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</si>
  <si>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</si>
  <si>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</si>
  <si>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</si>
  <si>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</si>
  <si>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</si>
  <si>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</si>
  <si>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</si>
  <si>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</si>
  <si>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</si>
  <si>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</si>
  <si>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</si>
  <si>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</si>
  <si>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</si>
  <si>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</si>
  <si>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</si>
  <si>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</si>
  <si>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</si>
  <si>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</si>
  <si>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</si>
  <si>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</si>
  <si>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</si>
  <si>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</si>
  <si>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</si>
  <si>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</si>
  <si>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</si>
  <si>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</si>
  <si>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</si>
  <si>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</si>
  <si>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</si>
  <si>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</si>
  <si>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</si>
  <si>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</si>
  <si>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</si>
  <si>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</si>
  <si>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</si>
  <si>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</si>
  <si>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</si>
  <si>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</si>
  <si>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</si>
  <si>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</si>
  <si>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</si>
  <si>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</si>
  <si>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</si>
  <si>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</si>
  <si>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</si>
  <si>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</si>
  <si>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</si>
  <si>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</si>
  <si>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</si>
  <si>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</si>
  <si>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</si>
  <si>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</si>
  <si>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</si>
  <si>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</si>
  <si>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</si>
  <si>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</si>
  <si>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</si>
  <si>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</si>
  <si>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</si>
  <si>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</si>
  <si>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</si>
  <si>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</si>
  <si>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</si>
  <si>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</si>
  <si>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</si>
  <si>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</si>
  <si>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</si>
  <si>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</si>
  <si>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</si>
  <si>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</si>
  <si>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</si>
  <si>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</si>
  <si>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</si>
  <si>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</si>
  <si>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</si>
  <si>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</si>
  <si>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</si>
  <si>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</si>
  <si>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</si>
  <si>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</si>
  <si>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</si>
  <si>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</si>
  <si>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</si>
  <si>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</si>
  <si>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</si>
  <si>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</si>
  <si>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</si>
  <si>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</si>
  <si>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</si>
  <si>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</si>
  <si>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</si>
  <si>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</si>
  <si>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</si>
  <si>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</si>
  <si>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</si>
  <si>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</si>
  <si>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</si>
  <si>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</si>
  <si>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</si>
  <si>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</si>
  <si>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</si>
  <si>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</si>
  <si>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</si>
  <si>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</si>
  <si>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</si>
  <si>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</si>
  <si>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</si>
  <si>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</si>
  <si>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</si>
  <si>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</si>
  <si>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</si>
  <si>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</si>
  <si>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</si>
  <si>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</si>
  <si>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</si>
  <si>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</si>
  <si>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</si>
  <si>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</si>
  <si>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</si>
  <si>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</si>
  <si>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</si>
  <si>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</si>
  <si>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</si>
  <si>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</si>
  <si>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</si>
  <si>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</si>
  <si>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</si>
  <si>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</si>
  <si>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</si>
  <si>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</si>
  <si>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</si>
  <si>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</si>
  <si>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</si>
  <si>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</si>
  <si>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</si>
  <si>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</si>
  <si>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</si>
  <si>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</si>
  <si>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</si>
  <si>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</si>
  <si>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</si>
  <si>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</si>
  <si>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</si>
  <si>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</si>
  <si>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</si>
  <si>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</si>
  <si>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</si>
  <si>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</si>
  <si>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</si>
  <si>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</si>
  <si>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</si>
  <si>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</si>
  <si>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</si>
  <si>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</si>
  <si>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</si>
  <si>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</si>
  <si>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</si>
  <si>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</si>
  <si>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</si>
  <si>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</si>
  <si>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</si>
  <si>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</si>
  <si>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</si>
  <si>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</si>
  <si>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</si>
  <si>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</si>
  <si>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</si>
  <si>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</si>
  <si>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</si>
  <si>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</si>
  <si>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</si>
  <si>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</si>
  <si>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</si>
  <si>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</si>
  <si>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</si>
  <si>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</si>
  <si>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</si>
  <si>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</si>
  <si>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</si>
  <si>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</si>
  <si>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</si>
  <si>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</si>
  <si>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</si>
  <si>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</si>
  <si>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</si>
  <si>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</si>
  <si>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</si>
  <si>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</si>
  <si>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</si>
  <si>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</si>
  <si>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</si>
  <si>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</si>
  <si>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</si>
  <si>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</si>
  <si>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</si>
  <si>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</si>
  <si>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</si>
  <si>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</si>
  <si>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</si>
  <si>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</si>
  <si>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</si>
  <si>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</si>
  <si>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</si>
  <si>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</si>
  <si>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</si>
  <si>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</si>
  <si>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</si>
  <si>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</si>
  <si>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</si>
  <si>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</si>
  <si>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</si>
  <si>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</si>
  <si>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</si>
  <si>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</si>
  <si>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</si>
  <si>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</si>
  <si>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</si>
  <si>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</si>
  <si>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</si>
  <si>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</si>
  <si>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</si>
  <si>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</si>
  <si>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</si>
  <si>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</si>
  <si>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</si>
  <si>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</si>
  <si>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</si>
  <si>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</si>
  <si>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</si>
  <si>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</si>
  <si>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</si>
  <si>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</si>
  <si>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</si>
  <si>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</si>
  <si>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</si>
  <si>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</si>
  <si>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</si>
  <si>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</si>
  <si>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</si>
  <si>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</si>
  <si>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</si>
  <si>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</si>
  <si>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</si>
  <si>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</si>
  <si>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</si>
  <si>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</si>
  <si>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</si>
  <si>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</si>
  <si>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</si>
  <si>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</si>
  <si>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</si>
  <si>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</si>
  <si>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</si>
  <si>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</si>
  <si>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</si>
  <si>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</si>
  <si>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</si>
  <si>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</si>
  <si>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</si>
  <si>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</si>
  <si>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</si>
  <si>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</si>
  <si>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</si>
  <si>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</si>
  <si>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</si>
  <si>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</si>
  <si>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</si>
  <si>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</si>
  <si>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</si>
  <si>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</si>
  <si>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</si>
  <si>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</si>
  <si>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</si>
  <si>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</si>
  <si>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</si>
  <si>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</si>
  <si>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</si>
  <si>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</si>
  <si>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</si>
  <si>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</si>
  <si>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</si>
  <si>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</si>
  <si>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</si>
  <si>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</si>
  <si>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</si>
  <si>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</si>
  <si>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</si>
  <si>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</si>
  <si>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</si>
  <si>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</si>
  <si>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</si>
  <si>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</si>
  <si>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</si>
  <si>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</si>
  <si>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</si>
  <si>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</si>
  <si>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</si>
  <si>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</si>
  <si>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</si>
  <si>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</si>
  <si>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</si>
  <si>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</si>
  <si>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</si>
  <si>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</si>
  <si>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</si>
  <si>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</si>
  <si>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</si>
  <si>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</si>
  <si>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</si>
  <si>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</si>
  <si>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</si>
  <si>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</si>
  <si>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</si>
  <si>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</si>
  <si>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</si>
  <si>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</si>
  <si>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</si>
  <si>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</si>
  <si>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</si>
  <si>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</si>
  <si>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</si>
  <si>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</si>
  <si>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</si>
  <si>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</si>
  <si>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</si>
  <si>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</si>
  <si>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</si>
  <si>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</si>
  <si>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</si>
  <si>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</si>
  <si>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</si>
  <si>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</si>
  <si>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</si>
  <si>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</si>
  <si>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</si>
  <si>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</si>
  <si>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</si>
  <si>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</si>
  <si>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</si>
  <si>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</si>
  <si>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</si>
  <si>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</si>
  <si>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</si>
  <si>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</si>
  <si>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</si>
  <si>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</si>
  <si>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</si>
  <si>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</si>
  <si>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</si>
  <si>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</si>
  <si>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</si>
  <si>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</si>
  <si>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</si>
  <si>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</si>
  <si>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</si>
  <si>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</si>
  <si>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</si>
  <si>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</si>
  <si>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</si>
  <si>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</si>
  <si>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</si>
  <si>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</si>
  <si>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</si>
  <si>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</si>
  <si>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</si>
  <si>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</si>
  <si>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</si>
  <si>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</si>
  <si>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</si>
  <si>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</si>
  <si>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</si>
  <si>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</si>
  <si>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</si>
  <si>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</si>
  <si>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</si>
  <si>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</si>
  <si>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</si>
  <si>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</si>
  <si>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</si>
  <si>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</si>
  <si>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</si>
  <si>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</si>
  <si>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</si>
  <si>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</si>
  <si>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</si>
  <si>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</si>
  <si>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</si>
  <si>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</si>
  <si>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</si>
  <si>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</si>
  <si>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</si>
  <si>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</si>
  <si>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</si>
  <si>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</si>
  <si>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</si>
  <si>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</si>
  <si>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</si>
  <si>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</si>
  <si>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</si>
  <si>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</si>
  <si>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</si>
  <si>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</si>
  <si>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</si>
  <si>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</si>
  <si>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</si>
  <si>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</si>
  <si>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</si>
  <si>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</si>
  <si>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</si>
  <si>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</si>
  <si>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</si>
  <si>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</si>
  <si>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</si>
  <si>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</si>
  <si>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</si>
  <si>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</si>
  <si>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</si>
  <si>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</si>
  <si>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</si>
  <si>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</si>
  <si>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</si>
  <si>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</si>
  <si>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</si>
  <si>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</si>
  <si>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</si>
  <si>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</si>
  <si>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</si>
  <si>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</si>
  <si>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</si>
  <si>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</si>
  <si>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</si>
  <si>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</si>
  <si>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</si>
  <si>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</si>
  <si>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</si>
  <si>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</si>
  <si>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</si>
  <si>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</si>
  <si>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</si>
  <si>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</si>
  <si>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</si>
  <si>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</si>
  <si>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</si>
  <si>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</si>
  <si>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</si>
  <si>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</si>
  <si>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</si>
  <si>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</si>
  <si>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</si>
  <si>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</si>
  <si>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</si>
  <si>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</si>
  <si>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</si>
  <si>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</si>
  <si>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</si>
  <si>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</si>
  <si>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</si>
  <si>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</si>
  <si>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</si>
  <si>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</si>
  <si>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</si>
  <si>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</si>
  <si>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</si>
  <si>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</si>
  <si>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</si>
  <si>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</si>
  <si>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</si>
  <si>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</si>
  <si>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</si>
  <si>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</si>
  <si>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</si>
  <si>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</si>
  <si>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</si>
  <si>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</si>
  <si>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</si>
  <si>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</si>
  <si>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</si>
  <si>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</si>
  <si>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</si>
  <si>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</si>
  <si>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</si>
  <si>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</si>
  <si>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</si>
  <si>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</si>
  <si>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</si>
  <si>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</si>
  <si>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</si>
  <si>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</si>
  <si>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</si>
  <si>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</si>
  <si>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</si>
  <si>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</si>
  <si>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</si>
  <si>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</si>
  <si>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</si>
  <si>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</si>
  <si>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</si>
  <si>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</si>
  <si>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</si>
  <si>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</si>
  <si>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</si>
  <si>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</si>
  <si>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</si>
  <si>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</si>
  <si>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</si>
  <si>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</si>
  <si>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</si>
  <si>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</si>
  <si>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</si>
  <si>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</si>
  <si>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</si>
  <si>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</si>
  <si>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</si>
  <si>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</si>
  <si>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</si>
  <si>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</si>
  <si>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</si>
  <si>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</si>
  <si>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</si>
  <si>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</si>
  <si>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</si>
  <si>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</si>
  <si>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</si>
  <si>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</si>
  <si>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</si>
  <si>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</si>
  <si>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</si>
  <si>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</si>
  <si>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</si>
  <si>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</si>
  <si>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</si>
  <si>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</si>
  <si>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</si>
  <si>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</si>
  <si>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</si>
  <si>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</si>
  <si>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</si>
  <si>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</si>
  <si>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</si>
  <si>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</si>
  <si>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</si>
  <si>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</si>
  <si>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</si>
  <si>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</si>
  <si>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</si>
  <si>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</si>
  <si>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</si>
  <si>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</si>
  <si>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</si>
  <si>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</si>
  <si>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</si>
  <si>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</si>
  <si>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</si>
  <si>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</si>
  <si>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</si>
  <si>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</si>
  <si>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</si>
  <si>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</si>
  <si>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</si>
  <si>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</si>
  <si>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</si>
  <si>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</si>
  <si>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</si>
  <si>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</si>
  <si>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</si>
  <si>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</si>
  <si>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</si>
  <si>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</si>
  <si>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</si>
  <si>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</si>
  <si>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</si>
  <si>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</si>
  <si>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</si>
  <si>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</si>
  <si>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</si>
  <si>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</si>
  <si>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</si>
  <si>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</si>
  <si>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</si>
  <si>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</si>
  <si>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</si>
  <si>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</si>
  <si>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</si>
  <si>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</si>
  <si>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</si>
  <si>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</si>
  <si>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</si>
  <si>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</si>
  <si>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</si>
  <si>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</si>
  <si>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</si>
  <si>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</si>
  <si>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</si>
  <si>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</si>
  <si>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</si>
  <si>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</si>
  <si>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</si>
  <si>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</si>
  <si>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</si>
  <si>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</si>
  <si>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</si>
  <si>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</si>
  <si>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</si>
  <si>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</si>
  <si>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</si>
  <si>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</si>
  <si>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</si>
  <si>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</si>
  <si>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</si>
  <si>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</si>
  <si>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</si>
  <si>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</si>
  <si>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</si>
  <si>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</si>
  <si>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</si>
  <si>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</si>
  <si>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</si>
  <si>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</si>
  <si>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</si>
  <si>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</si>
  <si>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</si>
  <si>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</si>
  <si>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</si>
  <si>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</si>
  <si>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</si>
  <si>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</si>
  <si>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</si>
  <si>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</si>
  <si>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</si>
  <si>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</si>
  <si>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</si>
  <si>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</si>
  <si>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</si>
  <si>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</si>
  <si>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</si>
  <si>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</si>
  <si>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</si>
  <si>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</si>
  <si>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</si>
  <si>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</si>
  <si>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</si>
  <si>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</si>
  <si>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</si>
  <si>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</si>
  <si>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</si>
  <si>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</si>
  <si>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</si>
  <si>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</si>
  <si>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</si>
  <si>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</si>
  <si>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</si>
  <si>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</si>
  <si>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</si>
  <si>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</si>
  <si>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</si>
  <si>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</si>
  <si>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</si>
  <si>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</si>
  <si>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</si>
  <si>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</si>
  <si>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</si>
  <si>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</si>
  <si>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</si>
  <si>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</si>
  <si>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</si>
  <si>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</si>
  <si>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</si>
  <si>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</si>
  <si>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</si>
  <si>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</si>
  <si>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</si>
  <si>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</si>
  <si>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</si>
  <si>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</si>
  <si>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</si>
  <si>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</si>
  <si>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</si>
  <si>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</si>
  <si>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</si>
  <si>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</si>
  <si>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</si>
  <si>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</si>
  <si>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</si>
  <si>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</si>
  <si>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</si>
  <si>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</si>
  <si>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</si>
  <si>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</si>
  <si>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</si>
  <si>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</si>
  <si>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</si>
  <si>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</si>
  <si>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</si>
  <si>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</si>
  <si>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</si>
  <si>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</si>
  <si>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</si>
  <si>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</si>
  <si>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</si>
  <si>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</si>
  <si>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</si>
  <si>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</si>
  <si>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</si>
  <si>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</si>
  <si>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</si>
  <si>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</si>
  <si>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</si>
  <si>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</si>
  <si>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</si>
  <si>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</si>
  <si>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</si>
  <si>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</si>
  <si>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</si>
  <si>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</si>
  <si>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</si>
  <si>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</si>
  <si>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</si>
  <si>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</si>
  <si>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</si>
  <si>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</si>
  <si>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</si>
  <si>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</si>
  <si>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</si>
  <si>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</si>
  <si>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</si>
  <si>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</si>
  <si>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</si>
  <si>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</si>
  <si>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</si>
  <si>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</si>
  <si>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</si>
  <si>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</si>
  <si>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</si>
  <si>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</si>
  <si>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</si>
  <si>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</si>
  <si>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</si>
  <si>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</si>
  <si>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</si>
  <si>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</si>
  <si>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</si>
  <si>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</si>
  <si>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</si>
  <si>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</si>
  <si>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</si>
  <si>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</si>
  <si>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</si>
  <si>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</si>
  <si>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</si>
  <si>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</si>
  <si>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</si>
  <si>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</si>
  <si>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</si>
  <si>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</si>
  <si>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</si>
  <si>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</si>
  <si>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</si>
  <si>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</si>
  <si>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</si>
  <si>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</si>
  <si>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</si>
  <si>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</si>
  <si>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</si>
  <si>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</si>
  <si>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</si>
  <si>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</si>
  <si>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</si>
  <si>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</si>
  <si>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</si>
  <si>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</si>
  <si>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</si>
  <si>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</si>
  <si>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</si>
  <si>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</si>
  <si>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</si>
  <si>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</si>
  <si>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</si>
  <si>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</si>
  <si>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</si>
  <si>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</si>
  <si>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</si>
  <si>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</si>
  <si>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</si>
  <si>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</si>
  <si>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</si>
  <si>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</si>
  <si>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</si>
  <si>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</si>
  <si>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</si>
  <si>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</si>
  <si>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</si>
  <si>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</si>
  <si>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</si>
  <si>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</si>
  <si>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</si>
  <si>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</si>
  <si>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</si>
  <si>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</si>
  <si>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</si>
  <si>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</si>
  <si>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</si>
  <si>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</si>
  <si>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</si>
  <si>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</si>
  <si>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</si>
  <si>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</si>
  <si>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</si>
  <si>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</si>
  <si>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</si>
  <si>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</si>
  <si>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</si>
  <si>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</si>
  <si>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</si>
  <si>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</si>
  <si>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</si>
  <si>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</si>
  <si>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</si>
  <si>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</si>
  <si>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</si>
  <si>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</si>
  <si>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</si>
  <si>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</si>
  <si>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</si>
  <si>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</si>
  <si>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</si>
  <si>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</si>
  <si>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</si>
  <si>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</si>
  <si>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</si>
  <si>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</si>
  <si>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</si>
  <si>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</si>
  <si>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</si>
  <si>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</si>
  <si>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</si>
  <si>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</si>
  <si>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</si>
  <si>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</si>
  <si>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</si>
  <si>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</si>
  <si>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</si>
  <si>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</si>
  <si>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</si>
  <si>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</si>
  <si>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</si>
  <si>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</si>
  <si>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</si>
  <si>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</si>
  <si>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</si>
  <si>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</si>
  <si>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</si>
  <si>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</si>
  <si>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</si>
  <si>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</si>
  <si>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</si>
  <si>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</si>
  <si>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</si>
  <si>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</si>
  <si>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</si>
  <si>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</si>
  <si>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</si>
  <si>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</si>
  <si>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</si>
  <si>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</si>
  <si>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</si>
  <si>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</si>
  <si>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</si>
  <si>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</si>
  <si>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</si>
  <si>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</si>
  <si>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</si>
  <si>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</si>
  <si>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</si>
  <si>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</si>
  <si>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</si>
  <si>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</si>
  <si>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</si>
  <si>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</si>
  <si>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</si>
  <si>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</si>
  <si>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</si>
  <si>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</si>
  <si>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</si>
  <si>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</si>
  <si>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</si>
  <si>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</si>
  <si>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</si>
  <si>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</si>
  <si>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</si>
  <si>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</si>
  <si>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</si>
  <si>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</si>
  <si>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</si>
  <si>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</si>
  <si>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</si>
  <si>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</si>
  <si>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</si>
  <si>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</si>
  <si>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</si>
  <si>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</si>
  <si>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</si>
  <si>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</si>
  <si>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</si>
  <si>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</si>
  <si>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</si>
  <si>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</si>
  <si>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</si>
  <si>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</si>
  <si>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</si>
  <si>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</si>
  <si>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</si>
  <si>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</si>
  <si>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</si>
  <si>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</si>
  <si>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</si>
  <si>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</si>
  <si>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</si>
  <si>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</si>
  <si>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</si>
  <si>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</si>
  <si>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</si>
  <si>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</si>
  <si>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</si>
  <si>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</si>
  <si>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</si>
  <si>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</si>
  <si>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</si>
  <si>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</si>
  <si>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</si>
  <si>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</si>
  <si>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</si>
  <si>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</si>
  <si>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</si>
  <si>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</si>
  <si>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</si>
  <si>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</si>
  <si>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</si>
  <si>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</si>
  <si>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</si>
  <si>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</si>
  <si>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</si>
  <si>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</si>
  <si>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</si>
  <si>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</si>
  <si>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</si>
  <si>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</si>
  <si>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</si>
  <si>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</si>
  <si>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</si>
  <si>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</si>
  <si>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</si>
  <si>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</si>
  <si>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</si>
  <si>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</si>
  <si>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</si>
  <si>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</si>
  <si>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</si>
  <si>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</si>
  <si>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</si>
  <si>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</si>
  <si>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</si>
  <si>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</si>
  <si>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</si>
  <si>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</si>
  <si>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</si>
  <si>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</si>
  <si>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</si>
  <si>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</si>
  <si>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</si>
  <si>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</si>
  <si>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</si>
  <si>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</si>
  <si>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</si>
  <si>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</si>
  <si>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</si>
  <si>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</si>
  <si>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</si>
  <si>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</si>
  <si>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</si>
  <si>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</si>
  <si>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</si>
  <si>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</si>
  <si>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</si>
  <si>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</si>
  <si>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</si>
  <si>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</si>
  <si>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</si>
  <si>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</si>
  <si>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</si>
  <si>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</si>
  <si>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</si>
  <si>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</si>
  <si>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</si>
  <si>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</si>
  <si>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</si>
  <si>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</si>
  <si>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</si>
  <si>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</si>
  <si>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</si>
  <si>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</si>
  <si>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</si>
  <si>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</si>
  <si>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</si>
  <si>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</si>
  <si>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</si>
  <si>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</si>
  <si>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</si>
  <si>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</si>
  <si>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</si>
  <si>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</si>
  <si>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</si>
  <si>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</si>
  <si>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</si>
  <si>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</si>
  <si>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</si>
  <si>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</si>
  <si>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</si>
  <si>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</si>
  <si>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</si>
  <si>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</si>
  <si>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</si>
  <si>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</si>
  <si>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</si>
  <si>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</si>
  <si>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</si>
  <si>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</si>
  <si>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</si>
  <si>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</si>
  <si>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</si>
  <si>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</si>
  <si>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</si>
  <si>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</si>
  <si>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</si>
  <si>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</si>
  <si>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</si>
  <si>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</si>
  <si>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</si>
  <si>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</si>
  <si>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</si>
  <si>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</si>
  <si>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</si>
  <si>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</si>
  <si>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</si>
  <si>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</si>
  <si>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</si>
  <si>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</si>
  <si>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</si>
  <si>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</si>
  <si>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</si>
  <si>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</si>
  <si>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</si>
  <si>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</si>
  <si>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</si>
  <si>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</si>
  <si>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</si>
  <si>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</si>
  <si>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</si>
  <si>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</si>
  <si>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</si>
  <si>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</si>
  <si>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</si>
  <si>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</si>
  <si>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</si>
  <si>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</si>
  <si>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</si>
  <si>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</si>
  <si>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</si>
  <si>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</si>
  <si>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</si>
  <si>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</si>
  <si>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</si>
  <si>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</si>
  <si>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</si>
  <si>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</si>
  <si>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</si>
  <si>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</si>
  <si>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</si>
  <si>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</si>
  <si>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</si>
  <si>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</si>
  <si>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</si>
  <si>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</si>
  <si>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</si>
  <si>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</si>
  <si>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</si>
  <si>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</si>
  <si>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</si>
  <si>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</si>
  <si>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</si>
  <si>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</si>
  <si>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</si>
  <si>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</si>
  <si>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</si>
  <si>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</si>
  <si>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</si>
  <si>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</si>
  <si>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</si>
  <si>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</si>
  <si>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</si>
  <si>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</si>
  <si>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</si>
  <si>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</si>
  <si>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</si>
  <si>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</si>
  <si>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</si>
  <si>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</si>
  <si>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</si>
  <si>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</si>
  <si>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</si>
  <si>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</si>
  <si>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</si>
  <si>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</si>
  <si>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</si>
  <si>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</si>
  <si>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</si>
  <si>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</si>
  <si>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</si>
  <si>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</si>
  <si>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</si>
  <si>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</si>
  <si>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</si>
  <si>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</si>
  <si>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</si>
  <si>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</si>
  <si>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</si>
  <si>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</si>
  <si>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</si>
  <si>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</si>
  <si>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</si>
  <si>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</si>
  <si>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</si>
  <si>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</si>
  <si>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</si>
  <si>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</si>
  <si>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</si>
  <si>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</si>
  <si>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</si>
  <si>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</si>
  <si>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</si>
  <si>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</si>
  <si>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</si>
  <si>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</si>
  <si>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</si>
  <si>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</si>
  <si>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</si>
  <si>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</si>
  <si>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</si>
  <si>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</si>
  <si>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</si>
  <si>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</si>
  <si>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</si>
  <si>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</si>
  <si>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</si>
  <si>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</si>
  <si>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</si>
  <si>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</si>
  <si>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</si>
  <si>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</si>
  <si>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</si>
  <si>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</si>
  <si>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</si>
  <si>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</si>
  <si>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</si>
  <si>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</si>
  <si>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</si>
  <si>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</si>
  <si>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</si>
  <si>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</si>
  <si>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</si>
  <si>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</si>
  <si>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</si>
  <si>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</si>
  <si>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</si>
  <si>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</si>
  <si>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</si>
  <si>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</si>
  <si>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</si>
  <si>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</si>
  <si>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</si>
  <si>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</si>
  <si>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</si>
  <si>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</si>
  <si>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</si>
  <si>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</si>
  <si>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</si>
  <si>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</si>
  <si>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</si>
  <si>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</si>
  <si>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</si>
  <si>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</si>
  <si>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</si>
  <si>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</si>
  <si>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</si>
  <si>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</si>
  <si>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</si>
  <si>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</si>
  <si>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</si>
  <si>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</si>
  <si>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</si>
  <si>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</si>
  <si>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</si>
  <si>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</si>
  <si>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</si>
  <si>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</si>
  <si>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</si>
  <si>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</si>
  <si>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</si>
  <si>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</si>
  <si>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</si>
  <si>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</si>
  <si>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</si>
  <si>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</si>
  <si>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</si>
  <si>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</si>
  <si>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</si>
  <si>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</si>
  <si>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</si>
  <si>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</si>
  <si>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</si>
  <si>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</si>
  <si>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</si>
  <si>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</si>
  <si>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</si>
  <si>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</si>
  <si>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</si>
  <si>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</si>
  <si>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</si>
  <si>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</si>
  <si>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</si>
  <si>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</si>
  <si>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</si>
  <si>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</si>
  <si>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</si>
  <si>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</si>
  <si>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</si>
  <si>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</si>
  <si>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</si>
  <si>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</si>
  <si>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</si>
  <si>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</si>
  <si>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</si>
  <si>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</si>
  <si>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</si>
  <si>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</si>
  <si>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</si>
  <si>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</si>
  <si>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</si>
  <si>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</si>
  <si>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</si>
  <si>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</si>
  <si>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</si>
  <si>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</si>
  <si>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</si>
  <si>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</si>
  <si>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</si>
  <si>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</si>
  <si>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</si>
  <si>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</si>
  <si>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</si>
  <si>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</si>
  <si>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</si>
  <si>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</si>
  <si>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</si>
  <si>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</si>
  <si>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</si>
  <si>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</si>
  <si>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</si>
  <si>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</si>
  <si>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</si>
  <si>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</si>
  <si>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</si>
  <si>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</si>
  <si>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</si>
  <si>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</si>
  <si>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</si>
  <si>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</si>
  <si>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</si>
  <si>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</si>
  <si>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</si>
  <si>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</si>
  <si>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</si>
  <si>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</si>
  <si>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</si>
  <si>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</si>
  <si>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</si>
  <si>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</si>
  <si>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</si>
  <si>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</si>
  <si>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</si>
  <si>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</si>
  <si>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</si>
  <si>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</si>
  <si>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</si>
  <si>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</si>
  <si>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</si>
  <si>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</si>
  <si>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</si>
  <si>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</si>
  <si>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</si>
  <si>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</si>
  <si>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</si>
  <si>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</si>
  <si>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</si>
  <si>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</si>
  <si>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</si>
  <si>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</si>
  <si>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</si>
  <si>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</si>
  <si>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</si>
  <si>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</si>
  <si>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</si>
  <si>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</si>
  <si>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</si>
  <si>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</si>
  <si>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</si>
  <si>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</si>
  <si>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</si>
  <si>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</si>
  <si>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</si>
  <si>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</si>
  <si>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</si>
  <si>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</si>
  <si>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</si>
  <si>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</si>
  <si>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</si>
  <si>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</si>
  <si>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</si>
  <si>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</si>
  <si>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</si>
  <si>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</si>
  <si>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</si>
  <si>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</si>
  <si>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</si>
  <si>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</si>
  <si>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</si>
  <si>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</si>
  <si>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</si>
  <si>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</si>
  <si>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</si>
  <si>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</si>
  <si>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</si>
  <si>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</si>
  <si>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</si>
  <si>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</si>
  <si>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</si>
  <si>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</si>
  <si>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</si>
  <si>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</si>
  <si>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</si>
  <si>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</si>
  <si>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</si>
  <si>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</si>
  <si>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</si>
  <si>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</si>
  <si>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</si>
  <si>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</si>
  <si>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</si>
  <si>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</si>
  <si>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</si>
  <si>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</si>
  <si>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</si>
  <si>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</si>
  <si>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</si>
  <si>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</si>
  <si>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</si>
  <si>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</si>
  <si>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</si>
  <si>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</si>
  <si>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</si>
  <si>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</si>
  <si>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</si>
  <si>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</si>
  <si>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</si>
  <si>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</si>
  <si>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</si>
  <si>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</si>
  <si>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</si>
  <si>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</si>
  <si>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</si>
  <si>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</si>
  <si>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</si>
  <si>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</si>
  <si>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</si>
  <si>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</si>
  <si>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</si>
  <si>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</si>
  <si>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</si>
  <si>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</si>
  <si>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</si>
  <si>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</si>
  <si>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</si>
  <si>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</si>
  <si>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</si>
  <si>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</si>
  <si>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</si>
  <si>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</si>
  <si>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</si>
  <si>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</si>
  <si>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</si>
  <si>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</si>
  <si>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</si>
  <si>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</si>
  <si>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</si>
  <si>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</si>
  <si>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</si>
  <si>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</si>
  <si>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</si>
  <si>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</si>
  <si>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</si>
  <si>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</si>
  <si>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</si>
  <si>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</si>
  <si>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</si>
  <si>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</si>
  <si>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</si>
  <si>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</si>
  <si>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</si>
  <si>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</si>
  <si>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</si>
  <si>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</si>
  <si>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</si>
  <si>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</si>
  <si>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</si>
  <si>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</si>
  <si>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</si>
  <si>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</si>
  <si>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</si>
  <si>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</si>
  <si>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</si>
  <si>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</si>
  <si>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</si>
  <si>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</si>
  <si>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</si>
  <si>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</si>
  <si>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</si>
  <si>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</si>
  <si>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</si>
  <si>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</si>
  <si>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</si>
  <si>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</si>
  <si>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</si>
  <si>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</si>
  <si>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</si>
  <si>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</si>
  <si>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</si>
  <si>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</si>
  <si>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</si>
  <si>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</si>
  <si>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</si>
  <si>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</si>
  <si>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</si>
  <si>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</si>
  <si>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</si>
  <si>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</si>
  <si>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</si>
  <si>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</si>
  <si>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</si>
  <si>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</si>
  <si>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</si>
  <si>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</si>
  <si>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</si>
  <si>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</si>
  <si>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</si>
  <si>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</si>
  <si>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</si>
  <si>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</si>
  <si>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</si>
  <si>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</si>
  <si>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</si>
  <si>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</si>
  <si>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</si>
  <si>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</si>
  <si>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</si>
  <si>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</si>
  <si>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</si>
  <si>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</si>
  <si>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</si>
  <si>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</si>
  <si>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</si>
  <si>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</si>
  <si>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</si>
  <si>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</si>
  <si>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</si>
  <si>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</si>
  <si>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</si>
  <si>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</si>
  <si>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</si>
  <si>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</si>
  <si>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</si>
  <si>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</si>
  <si>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</si>
  <si>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</si>
  <si>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</si>
  <si>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</si>
  <si>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</si>
  <si>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</si>
  <si>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</si>
  <si>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</si>
  <si>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</si>
  <si>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</si>
  <si>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</si>
  <si>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</si>
  <si>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</si>
  <si>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</si>
  <si>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</si>
  <si>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</si>
  <si>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</si>
  <si>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</si>
  <si>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</si>
  <si>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</si>
  <si>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</si>
  <si>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</si>
  <si>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</si>
  <si>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</si>
  <si>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</si>
  <si>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</si>
  <si>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</si>
  <si>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</si>
  <si>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</si>
  <si>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</si>
  <si>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</si>
  <si>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</si>
  <si>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</si>
  <si>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</si>
  <si>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</si>
  <si>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</si>
  <si>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</si>
  <si>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</si>
  <si>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</si>
  <si>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</si>
  <si>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</si>
  <si>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</si>
  <si>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</si>
  <si>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</si>
  <si>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</si>
  <si>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</si>
  <si>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</si>
  <si>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</si>
  <si>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</si>
  <si>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</si>
  <si>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</si>
  <si>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</si>
  <si>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</si>
  <si>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</si>
  <si>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</si>
  <si>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</si>
  <si>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</si>
  <si>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</si>
  <si>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</si>
  <si>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</si>
  <si>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</si>
  <si>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</si>
  <si>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</si>
  <si>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</si>
  <si>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</si>
  <si>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</si>
  <si>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</si>
  <si>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</si>
  <si>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</si>
  <si>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</si>
  <si>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</si>
  <si>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</si>
  <si>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</si>
  <si>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</si>
  <si>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</si>
  <si>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</si>
  <si>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</si>
  <si>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</si>
  <si>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</si>
  <si>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</si>
  <si>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</si>
  <si>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</si>
  <si>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</si>
  <si>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</si>
  <si>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</si>
  <si>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</si>
  <si>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</si>
  <si>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</si>
  <si>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</si>
  <si>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</si>
  <si>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</si>
  <si>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</si>
  <si>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</si>
  <si>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</si>
  <si>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</si>
  <si>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</si>
  <si>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</si>
  <si>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</si>
  <si>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</si>
  <si>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</si>
  <si>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</si>
  <si>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</si>
  <si>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</si>
  <si>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</si>
  <si>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</si>
  <si>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</si>
  <si>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</si>
  <si>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</si>
  <si>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</si>
  <si>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</si>
  <si>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</si>
  <si>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</si>
  <si>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</si>
  <si>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</si>
  <si>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</si>
  <si>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</si>
  <si>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</si>
  <si>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</si>
  <si>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</si>
  <si>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</si>
  <si>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</si>
  <si>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</si>
  <si>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</si>
  <si>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</si>
  <si>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</si>
  <si>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</si>
  <si>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</si>
  <si>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</si>
  <si>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</si>
  <si>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</si>
  <si>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</si>
  <si>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</si>
  <si>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</si>
  <si>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</si>
  <si>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</si>
  <si>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</si>
  <si>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</si>
  <si>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</si>
  <si>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</si>
  <si>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</si>
  <si>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</si>
  <si>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</si>
  <si>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</si>
  <si>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</si>
  <si>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</si>
  <si>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</si>
  <si>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</si>
  <si>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</si>
  <si>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</si>
  <si>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</si>
  <si>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</si>
  <si>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</si>
  <si>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</si>
  <si>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</si>
  <si>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</si>
  <si>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</si>
  <si>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</si>
  <si>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</si>
  <si>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</si>
  <si>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</si>
  <si>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</si>
  <si>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</si>
  <si>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</si>
  <si>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</si>
  <si>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</si>
  <si>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</si>
  <si>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</si>
  <si>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</si>
  <si>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</si>
  <si>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</si>
  <si>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</si>
  <si>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</si>
  <si>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</si>
  <si>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</si>
  <si>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</si>
  <si>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</si>
  <si>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</si>
  <si>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</si>
  <si>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</si>
  <si>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</si>
  <si>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</si>
  <si>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</si>
  <si>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</si>
  <si>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</si>
  <si>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</si>
  <si>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</si>
  <si>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</si>
  <si>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</si>
  <si>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</si>
  <si>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</si>
  <si>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</si>
  <si>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</si>
  <si>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</si>
  <si>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</si>
  <si>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</si>
  <si>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</si>
  <si>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</si>
  <si>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</si>
  <si>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</si>
  <si>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</si>
  <si>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</si>
  <si>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</si>
  <si>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</si>
  <si>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</si>
  <si>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</si>
  <si>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</si>
  <si>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</si>
  <si>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</si>
  <si>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</si>
  <si>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</si>
  <si>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</si>
  <si>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</si>
  <si>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</si>
  <si>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</si>
  <si>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</si>
  <si>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</si>
  <si>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</si>
  <si>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</si>
  <si>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</si>
  <si>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</si>
  <si>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</si>
  <si>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</si>
  <si>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</si>
  <si>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</si>
  <si>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</si>
  <si>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</si>
  <si>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</si>
  <si>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</si>
  <si>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</si>
  <si>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</si>
  <si>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</si>
  <si>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</si>
  <si>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</si>
  <si>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</si>
  <si>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</si>
  <si>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</si>
  <si>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</si>
  <si>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</si>
  <si>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</si>
  <si>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</si>
  <si>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</si>
  <si>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</si>
  <si>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</si>
  <si>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</si>
  <si>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</si>
  <si>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</si>
  <si>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</si>
  <si>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</si>
  <si>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</si>
  <si>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</si>
  <si>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</si>
  <si>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</si>
  <si>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</si>
  <si>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</si>
  <si>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</si>
  <si>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</si>
  <si>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</si>
  <si>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</si>
  <si>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</si>
  <si>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</si>
  <si>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</si>
  <si>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</si>
  <si>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</si>
  <si>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</si>
  <si>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</si>
  <si>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</si>
  <si>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</si>
  <si>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</si>
  <si>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</si>
  <si>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</si>
  <si>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</si>
  <si>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</si>
  <si>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</si>
  <si>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</si>
  <si>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</si>
  <si>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</si>
  <si>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</si>
  <si>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</si>
  <si>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</si>
  <si>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</si>
  <si>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</si>
  <si>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</si>
  <si>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</si>
  <si>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</si>
  <si>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</si>
  <si>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</si>
  <si>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</si>
  <si>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</si>
  <si>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</si>
  <si>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</si>
  <si>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</si>
  <si>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</si>
  <si>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</si>
  <si>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</si>
  <si>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</si>
  <si>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</si>
  <si>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</si>
  <si>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</si>
  <si>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</si>
  <si>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</si>
  <si>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</si>
  <si>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</si>
  <si>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</si>
  <si>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</si>
  <si>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</si>
  <si>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</si>
  <si>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</si>
  <si>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</si>
  <si>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</si>
  <si>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</si>
  <si>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</si>
  <si>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</si>
  <si>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</si>
  <si>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</si>
  <si>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</si>
  <si>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</si>
  <si>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</si>
  <si>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</si>
  <si>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</si>
  <si>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</si>
  <si>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</si>
  <si>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</si>
  <si>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</si>
  <si>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</si>
  <si>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</si>
  <si>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</si>
  <si>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</si>
  <si>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</si>
  <si>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</si>
  <si>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</si>
  <si>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</si>
  <si>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</si>
  <si>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</si>
  <si>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</si>
  <si>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</si>
  <si>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</si>
  <si>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</si>
  <si>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</si>
  <si>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</si>
  <si>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</si>
  <si>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</si>
  <si>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</si>
  <si>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</si>
  <si>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</si>
  <si>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</si>
  <si>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</si>
  <si>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</si>
  <si>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</si>
  <si>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</si>
  <si>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</si>
  <si>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</si>
  <si>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</si>
  <si>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</si>
  <si>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</si>
  <si>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</si>
  <si>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</si>
  <si>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</si>
  <si>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</si>
  <si>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</si>
  <si>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</si>
  <si>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</si>
  <si>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</si>
  <si>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</si>
  <si>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</si>
  <si>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</si>
  <si>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</si>
  <si>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</si>
  <si>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</si>
  <si>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</si>
  <si>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</si>
  <si>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</si>
  <si>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</si>
  <si>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</si>
  <si>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</si>
  <si>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</si>
  <si>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</si>
  <si>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</si>
  <si>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</si>
  <si>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</si>
  <si>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</si>
  <si>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</si>
  <si>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</si>
  <si>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</si>
  <si>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</si>
  <si>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</si>
  <si>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</si>
  <si>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</si>
  <si>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</si>
  <si>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</si>
  <si>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</si>
  <si>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</si>
  <si>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</si>
  <si>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</si>
  <si>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</si>
  <si>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</si>
  <si>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</si>
  <si>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</si>
  <si>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</si>
  <si>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</si>
  <si>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</si>
  <si>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</si>
  <si>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</si>
  <si>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</si>
  <si>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</si>
  <si>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</si>
  <si>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</si>
  <si>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</si>
  <si>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</si>
  <si>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</si>
  <si>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</si>
  <si>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</si>
  <si>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</si>
  <si>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</si>
  <si>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</si>
  <si>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</si>
  <si>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</si>
  <si>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</si>
  <si>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</si>
  <si>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</si>
  <si>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</si>
  <si>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</si>
  <si>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</si>
  <si>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</si>
  <si>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</si>
  <si>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</si>
  <si>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</si>
  <si>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</si>
  <si>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</si>
  <si>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</si>
  <si>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</si>
  <si>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</si>
  <si>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</si>
  <si>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</si>
  <si>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</si>
  <si>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</si>
  <si>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</si>
  <si>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</si>
  <si>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</si>
  <si>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</si>
  <si>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</si>
  <si>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</si>
  <si>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</si>
  <si>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</si>
  <si>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</si>
  <si>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</si>
  <si>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</si>
  <si>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</si>
  <si>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</si>
  <si>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</si>
  <si>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</si>
  <si>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</si>
  <si>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</si>
  <si>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</si>
  <si>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</si>
  <si>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</si>
  <si>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</si>
  <si>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</si>
  <si>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</si>
  <si>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</si>
  <si>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</si>
  <si>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</si>
  <si>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</si>
  <si>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</si>
  <si>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</si>
  <si>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</si>
  <si>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</si>
  <si>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</si>
  <si>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</si>
  <si>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</si>
  <si>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</si>
  <si>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</si>
  <si>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</si>
  <si>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</si>
  <si>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</si>
  <si>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</si>
  <si>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</si>
  <si>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</si>
  <si>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</si>
  <si>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</si>
  <si>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</si>
  <si>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</si>
  <si>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</si>
  <si>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</si>
  <si>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</si>
  <si>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</si>
  <si>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</si>
  <si>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</si>
  <si>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</si>
  <si>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</si>
  <si>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</si>
  <si>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</si>
  <si>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</si>
  <si>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</si>
  <si>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</si>
  <si>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</si>
  <si>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</si>
  <si>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</si>
  <si>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</si>
  <si>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</si>
  <si>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</si>
  <si>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</si>
  <si>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</si>
  <si>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</si>
  <si>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</si>
  <si>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</si>
  <si>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</si>
  <si>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</si>
  <si>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</si>
  <si>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</si>
  <si>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</si>
  <si>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</si>
  <si>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</si>
  <si>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</si>
  <si>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</si>
  <si>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</si>
  <si>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</si>
  <si>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</si>
  <si>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</si>
  <si>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</si>
  <si>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</si>
  <si>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</si>
  <si>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</si>
  <si>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</si>
  <si>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</si>
  <si>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</si>
  <si>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</si>
  <si>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</si>
  <si>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</si>
  <si>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</si>
  <si>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</si>
  <si>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</si>
  <si>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</si>
  <si>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</si>
  <si>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</si>
  <si>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</si>
  <si>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</si>
  <si>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</si>
  <si>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</si>
  <si>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</si>
  <si>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</si>
  <si>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</si>
  <si>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</si>
  <si>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</si>
  <si>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</si>
  <si>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</si>
  <si>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</si>
  <si>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</si>
  <si>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</si>
  <si>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</si>
  <si>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</si>
  <si>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</si>
  <si>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</si>
  <si>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</si>
  <si>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</si>
  <si>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</si>
  <si>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</si>
  <si>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</si>
  <si>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</si>
  <si>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</si>
  <si>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</si>
  <si>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</si>
  <si>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</si>
  <si>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</si>
  <si>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</si>
  <si>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</si>
  <si>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</si>
  <si>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</si>
  <si>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</si>
  <si>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</si>
  <si>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</si>
  <si>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</si>
  <si>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</si>
  <si>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</si>
  <si>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</si>
  <si>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</si>
  <si>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</si>
  <si>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</si>
  <si>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</si>
  <si>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</si>
  <si>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</si>
  <si>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</si>
  <si>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</si>
  <si>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</si>
  <si>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</si>
  <si>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</si>
  <si>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</si>
  <si>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</si>
  <si>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</si>
  <si>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</si>
  <si>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</si>
  <si>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</si>
  <si>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</si>
  <si>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</si>
  <si>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</si>
  <si>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</si>
  <si>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</si>
  <si>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</si>
  <si>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</si>
  <si>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</si>
  <si>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</si>
  <si>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</si>
  <si>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</si>
  <si>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</si>
  <si>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</si>
  <si>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</si>
  <si>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</si>
  <si>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</si>
  <si>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</si>
  <si>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</si>
  <si>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</si>
  <si>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</si>
  <si>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</si>
  <si>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</si>
  <si>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</si>
  <si>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</si>
  <si>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</si>
  <si>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</si>
  <si>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</si>
  <si>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</si>
  <si>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</si>
  <si>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</si>
  <si>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</si>
  <si>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</si>
  <si>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</si>
  <si>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</si>
  <si>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</si>
  <si>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</si>
  <si>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</si>
  <si>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</si>
  <si>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</si>
  <si>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</si>
  <si>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</si>
  <si>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</si>
  <si>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</si>
  <si>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</si>
  <si>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</si>
  <si>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</si>
  <si>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</si>
  <si>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</si>
  <si>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</si>
  <si>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</si>
  <si>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</si>
  <si>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</si>
  <si>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</si>
  <si>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</si>
  <si>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</si>
  <si>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</si>
  <si>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</si>
  <si>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</si>
  <si>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</si>
  <si>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</si>
  <si>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</si>
  <si>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</si>
  <si>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</si>
  <si>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</si>
  <si>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</si>
  <si>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</si>
  <si>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</si>
  <si>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</si>
  <si>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</si>
  <si>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</si>
  <si>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</si>
  <si>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</si>
  <si>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</si>
  <si>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</si>
  <si>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</si>
  <si>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</si>
  <si>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</si>
  <si>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</si>
  <si>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</si>
  <si>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</si>
  <si>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</si>
  <si>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</si>
  <si>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</si>
  <si>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</si>
  <si>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</si>
  <si>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</si>
  <si>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</si>
  <si>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</si>
  <si>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</si>
  <si>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</si>
  <si>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</si>
  <si>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</si>
  <si>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</si>
  <si>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</si>
  <si>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</si>
  <si>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</si>
  <si>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</si>
  <si>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</si>
  <si>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</si>
  <si>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</si>
  <si>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</si>
  <si>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</si>
  <si>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</si>
  <si>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</si>
  <si>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</si>
  <si>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</si>
  <si>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</si>
  <si>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</si>
  <si>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</si>
  <si>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</si>
  <si>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</si>
  <si>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</si>
  <si>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</si>
  <si>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</si>
  <si>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</si>
  <si>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</si>
  <si>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</si>
  <si>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</si>
  <si>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</si>
  <si>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</si>
  <si>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</si>
  <si>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</si>
  <si>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</si>
  <si>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</si>
  <si>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</si>
  <si>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</si>
  <si>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</si>
  <si>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</si>
  <si>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</si>
  <si>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</si>
  <si>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</si>
  <si>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</si>
  <si>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</si>
  <si>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</si>
  <si>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</si>
  <si>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</si>
  <si>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</si>
  <si>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</si>
  <si>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</si>
  <si>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</si>
  <si>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</si>
  <si>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</si>
  <si>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</si>
  <si>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</si>
  <si>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</si>
  <si>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</si>
  <si>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</si>
  <si>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</si>
  <si>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</si>
  <si>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</si>
  <si>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</si>
  <si>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</si>
  <si>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</si>
  <si>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</si>
  <si>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</si>
  <si>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</si>
  <si>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</si>
  <si>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</si>
  <si>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</si>
  <si>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</si>
  <si>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</si>
  <si>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</si>
  <si>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</si>
  <si>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</si>
  <si>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</si>
  <si>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</si>
  <si>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</si>
  <si>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</si>
  <si>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</si>
  <si>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</si>
  <si>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</si>
  <si>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</si>
  <si>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</si>
  <si>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</si>
  <si>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</si>
  <si>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</si>
  <si>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</si>
  <si>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</si>
  <si>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</si>
  <si>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</si>
  <si>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</si>
  <si>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</si>
  <si>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</si>
  <si>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</si>
  <si>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</si>
  <si>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</si>
  <si>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</si>
  <si>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</si>
  <si>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</si>
  <si>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</si>
  <si>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</si>
  <si>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</si>
  <si>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</si>
  <si>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</si>
  <si>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</si>
  <si>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</si>
  <si>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</si>
  <si>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</si>
  <si>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</si>
  <si>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</si>
  <si>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</si>
  <si>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</si>
  <si>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</si>
  <si>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</si>
  <si>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</si>
  <si>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</si>
  <si>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</si>
  <si>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</si>
  <si>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</si>
  <si>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</si>
  <si>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</si>
  <si>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</si>
  <si>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</si>
  <si>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</si>
  <si>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</si>
  <si>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</si>
  <si>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</si>
  <si>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</si>
  <si>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</si>
  <si>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</si>
  <si>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</si>
  <si>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</si>
  <si>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</si>
  <si>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</si>
  <si>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</si>
  <si>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</si>
  <si>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</si>
  <si>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</si>
  <si>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</si>
  <si>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</si>
  <si>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</si>
  <si>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</si>
  <si>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</si>
  <si>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</si>
  <si>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</si>
  <si>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</si>
  <si>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</si>
  <si>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</si>
  <si>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</si>
  <si>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</si>
  <si>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</si>
  <si>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</si>
  <si>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</si>
  <si>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</si>
  <si>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</si>
  <si>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</si>
  <si>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</si>
  <si>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</si>
  <si>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</si>
  <si>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</si>
  <si>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</si>
  <si>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</si>
  <si>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</si>
  <si>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</si>
  <si>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</si>
  <si>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</si>
  <si>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</si>
  <si>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</si>
  <si>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</si>
  <si>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</si>
  <si>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</si>
  <si>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</si>
  <si>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</si>
  <si>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</si>
  <si>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</si>
  <si>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</si>
  <si>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</si>
  <si>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</si>
  <si>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</si>
  <si>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</si>
  <si>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</si>
  <si>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</si>
  <si>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</si>
  <si>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</si>
  <si>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</si>
  <si>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</si>
  <si>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</si>
  <si>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</si>
  <si>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</si>
  <si>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</si>
  <si>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</si>
  <si>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</si>
  <si>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</si>
  <si>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</si>
  <si>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</si>
  <si>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</si>
  <si>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</si>
  <si>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</si>
  <si>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</si>
  <si>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</si>
  <si>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</si>
  <si>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</si>
  <si>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</si>
  <si>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</si>
  <si>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</si>
  <si>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</si>
  <si>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</si>
  <si>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</si>
  <si>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</si>
  <si>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</si>
  <si>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</si>
  <si>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</si>
  <si>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</si>
  <si>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</si>
  <si>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</si>
  <si>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</si>
  <si>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</si>
  <si>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</si>
  <si>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</si>
  <si>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</si>
  <si>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</si>
  <si>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</si>
  <si>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</si>
  <si>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</si>
  <si>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</si>
  <si>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</si>
  <si>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</si>
  <si>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</si>
  <si>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</si>
  <si>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</si>
  <si>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</si>
  <si>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</si>
  <si>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</si>
  <si>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</si>
  <si>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</si>
  <si>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</si>
  <si>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</si>
  <si>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</si>
  <si>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</si>
  <si>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</si>
  <si>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</si>
  <si>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</si>
  <si>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</si>
  <si>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</si>
  <si>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</si>
  <si>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</si>
  <si>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</si>
  <si>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</si>
  <si>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</si>
  <si>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</si>
  <si>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</si>
  <si>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</si>
  <si>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</si>
  <si>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</si>
  <si>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</si>
  <si>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</si>
  <si>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</si>
  <si>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</si>
  <si>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</si>
  <si>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</si>
  <si>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</si>
  <si>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</si>
  <si>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</si>
  <si>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</si>
  <si>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</si>
  <si>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</si>
  <si>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</si>
  <si>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</si>
  <si>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</si>
  <si>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</si>
  <si>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</si>
  <si>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</si>
  <si>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</si>
  <si>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</si>
  <si>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</si>
  <si>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</si>
  <si>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</si>
  <si>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</si>
  <si>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</si>
  <si>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</si>
  <si>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</si>
  <si>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</si>
  <si>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</si>
  <si>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</si>
  <si>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</si>
  <si>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</si>
  <si>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</si>
  <si>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</si>
  <si>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</si>
  <si>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</si>
  <si>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</si>
  <si>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</si>
  <si>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</si>
  <si>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</si>
  <si>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</si>
  <si>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</si>
  <si>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</si>
  <si>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</si>
  <si>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</si>
  <si>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</si>
  <si>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</si>
  <si>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</si>
  <si>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</si>
  <si>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</si>
  <si>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</si>
  <si>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</si>
  <si>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</si>
  <si>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</si>
  <si>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</si>
  <si>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</si>
  <si>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</si>
  <si>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</si>
  <si>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</si>
  <si>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</si>
  <si>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</si>
  <si>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</si>
  <si>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</si>
  <si>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</si>
  <si>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</si>
  <si>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</si>
  <si>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</si>
  <si>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</si>
  <si>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</si>
  <si>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</si>
  <si>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</si>
  <si>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</si>
  <si>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</si>
  <si>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</si>
  <si>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</si>
  <si>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</si>
  <si>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</si>
  <si>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</si>
  <si>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</si>
  <si>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</si>
  <si>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</si>
  <si>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</si>
  <si>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</si>
  <si>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</si>
  <si>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</si>
  <si>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</si>
  <si>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</si>
  <si>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</si>
  <si>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</si>
  <si>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</si>
  <si>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</si>
  <si>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</si>
  <si>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</si>
  <si>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</si>
  <si>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</si>
  <si>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</si>
  <si>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</si>
  <si>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</si>
  <si>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</si>
  <si>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</si>
  <si>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</si>
  <si>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</si>
  <si>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</si>
  <si>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</si>
  <si>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</si>
  <si>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</si>
  <si>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</si>
  <si>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</si>
  <si>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</si>
  <si>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</si>
  <si>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</si>
  <si>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</si>
  <si>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</si>
  <si>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</si>
  <si>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</si>
  <si>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</si>
  <si>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</si>
  <si>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</si>
  <si>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</si>
  <si>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</si>
  <si>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</si>
  <si>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</si>
  <si>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</si>
  <si>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</si>
  <si>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</si>
  <si>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</si>
  <si>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</si>
  <si>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</si>
  <si>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</si>
  <si>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</si>
  <si>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</si>
  <si>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</si>
  <si>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</si>
  <si>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</si>
  <si>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</si>
  <si>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</si>
  <si>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</si>
  <si>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</si>
  <si>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</si>
  <si>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</si>
  <si>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</si>
  <si>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</si>
  <si>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</si>
  <si>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</si>
  <si>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</si>
  <si>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</si>
  <si>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</si>
  <si>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</si>
  <si>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</si>
  <si>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</si>
  <si>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</si>
  <si>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</si>
  <si>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</si>
  <si>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</si>
  <si>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</si>
  <si>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</si>
  <si>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</si>
  <si>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</si>
  <si>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</si>
  <si>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</si>
  <si>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</si>
  <si>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</si>
  <si>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</si>
  <si>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</si>
  <si>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</si>
  <si>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</si>
  <si>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</si>
  <si>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</si>
  <si>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</si>
  <si>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</si>
  <si>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</si>
  <si>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</si>
  <si>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</si>
  <si>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</si>
  <si>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</si>
  <si>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</si>
  <si>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</si>
  <si>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</si>
  <si>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</si>
  <si>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</si>
  <si>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</si>
  <si>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</si>
  <si>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</si>
  <si>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</si>
  <si>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</si>
  <si>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</si>
  <si>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</si>
  <si>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</si>
  <si>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</si>
  <si>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</si>
  <si>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</si>
  <si>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</si>
  <si>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</si>
  <si>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</si>
  <si>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</si>
  <si>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</si>
  <si>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</si>
  <si>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</si>
  <si>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</si>
  <si>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</si>
  <si>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</si>
  <si>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</si>
  <si>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</si>
  <si>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</si>
  <si>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</si>
  <si>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</si>
  <si>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</si>
  <si>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</si>
  <si>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</si>
  <si>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</si>
  <si>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</si>
  <si>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</si>
  <si>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</si>
  <si>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</si>
  <si>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</si>
  <si>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</si>
  <si>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</si>
  <si>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</si>
  <si>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</si>
  <si>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</si>
  <si>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</si>
  <si>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</si>
  <si>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</si>
  <si>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</si>
  <si>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</si>
  <si>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</si>
  <si>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</si>
  <si>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</si>
  <si>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</si>
  <si>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</si>
  <si>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</si>
  <si>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</si>
  <si>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</si>
  <si>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</si>
  <si>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</si>
  <si>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</si>
  <si>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</si>
  <si>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</si>
  <si>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</si>
  <si>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</si>
  <si>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</si>
  <si>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</si>
  <si>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</si>
  <si>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</si>
  <si>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</si>
  <si>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</si>
  <si>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</si>
  <si>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</si>
  <si>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</si>
  <si>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</si>
  <si>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</si>
  <si>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</si>
  <si>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</si>
  <si>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</si>
  <si>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</si>
  <si>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</si>
  <si>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</si>
  <si>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</si>
  <si>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</si>
  <si>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</si>
  <si>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</si>
  <si>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</si>
  <si>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</si>
  <si>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</si>
  <si>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</si>
  <si>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</si>
  <si>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</si>
  <si>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</si>
  <si>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</si>
  <si>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</si>
  <si>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</si>
  <si>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</si>
  <si>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</si>
  <si>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</si>
  <si>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</si>
  <si>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</si>
  <si>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</si>
  <si>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</si>
  <si>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</si>
  <si>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</si>
  <si>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</si>
  <si>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</si>
  <si>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</si>
  <si>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</si>
  <si>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</si>
  <si>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</si>
  <si>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</si>
  <si>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</si>
  <si>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</si>
  <si>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</si>
  <si>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</si>
  <si>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</si>
  <si>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</si>
  <si>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</si>
  <si>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</si>
  <si>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</si>
  <si>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</si>
  <si>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</si>
  <si>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</si>
  <si>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</si>
  <si>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</si>
  <si>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</si>
  <si>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</si>
  <si>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</si>
  <si>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</si>
  <si>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</si>
  <si>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</si>
  <si>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</si>
  <si>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</si>
  <si>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</si>
  <si>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</si>
  <si>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</si>
  <si>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</si>
  <si>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</si>
  <si>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</si>
  <si>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</si>
  <si>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</si>
  <si>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</si>
  <si>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</si>
  <si>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</si>
  <si>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</si>
  <si>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</si>
  <si>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</si>
  <si>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</si>
  <si>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</si>
  <si>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</si>
  <si>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</si>
  <si>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</si>
  <si>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</si>
  <si>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</si>
  <si>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</si>
  <si>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</si>
  <si>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</si>
  <si>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</si>
  <si>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</si>
  <si>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</si>
  <si>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</si>
  <si>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</si>
  <si>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</si>
  <si>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</si>
  <si>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</si>
  <si>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</si>
  <si>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</si>
  <si>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</si>
  <si>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</si>
  <si>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</si>
  <si>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</si>
  <si>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</si>
  <si>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</si>
  <si>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</si>
  <si>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</si>
  <si>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</si>
  <si>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</si>
  <si>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</si>
  <si>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</si>
  <si>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</si>
  <si>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</si>
  <si>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</si>
  <si>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</si>
  <si>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</si>
  <si>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</si>
  <si>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</si>
  <si>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</si>
  <si>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</si>
  <si>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</si>
  <si>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</si>
  <si>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</si>
  <si>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</si>
  <si>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</si>
  <si>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</si>
  <si>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</si>
  <si>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</si>
  <si>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</si>
  <si>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</si>
  <si>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</si>
  <si>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</si>
  <si>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</si>
  <si>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</si>
  <si>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</si>
  <si>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</si>
  <si>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</si>
  <si>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</si>
  <si>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</si>
  <si>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</si>
  <si>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</si>
  <si>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</si>
  <si>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</si>
  <si>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</si>
  <si>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</si>
  <si>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</si>
  <si>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</si>
  <si>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</si>
  <si>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</si>
  <si>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</si>
  <si>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</si>
  <si>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</si>
  <si>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</si>
  <si>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</si>
  <si>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</si>
  <si>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</si>
  <si>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</si>
  <si>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</si>
  <si>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</si>
  <si>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</si>
  <si>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</si>
  <si>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</si>
  <si>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</si>
  <si>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</si>
  <si>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</si>
  <si>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</si>
  <si>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</si>
  <si>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</si>
  <si>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</si>
  <si>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</si>
  <si>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</si>
  <si>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</si>
  <si>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</si>
  <si>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</si>
  <si>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</si>
  <si>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</si>
  <si>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</si>
  <si>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</si>
  <si>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</si>
  <si>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</si>
  <si>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</si>
  <si>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</si>
  <si>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</si>
  <si>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</si>
  <si>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</si>
  <si>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</si>
  <si>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</si>
  <si>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</si>
  <si>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</si>
  <si>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</si>
  <si>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</si>
  <si>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</si>
  <si>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</si>
  <si>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</si>
  <si>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</si>
  <si>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</si>
  <si>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</si>
  <si>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</si>
  <si>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</si>
  <si>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</si>
  <si>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</si>
  <si>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</si>
  <si>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</si>
  <si>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</si>
  <si>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</si>
  <si>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</si>
  <si>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</si>
  <si>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</si>
  <si>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</si>
  <si>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</si>
  <si>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</si>
  <si>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</si>
  <si>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</si>
  <si>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</si>
  <si>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</si>
  <si>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</si>
  <si>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</si>
  <si>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</si>
  <si>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</si>
  <si>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</si>
  <si>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</si>
  <si>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</si>
  <si>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</si>
  <si>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</si>
  <si>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</si>
  <si>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</si>
  <si>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</si>
  <si>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</si>
  <si>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</si>
  <si>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</si>
  <si>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</si>
  <si>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</si>
  <si>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</si>
  <si>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</si>
  <si>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</si>
  <si>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</si>
  <si>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</si>
  <si>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</si>
  <si>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</si>
  <si>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</si>
  <si>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</si>
  <si>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</si>
  <si>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</si>
  <si>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</si>
  <si>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</si>
  <si>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</si>
  <si>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</si>
  <si>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</si>
  <si>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</si>
  <si>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</si>
  <si>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</si>
  <si>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</si>
  <si>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</si>
  <si>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</si>
  <si>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</si>
  <si>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</si>
  <si>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</si>
  <si>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</si>
  <si>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</si>
  <si>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</si>
  <si>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</si>
  <si>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</si>
  <si>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</si>
  <si>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</si>
  <si>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</si>
  <si>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</si>
  <si>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</si>
  <si>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</si>
  <si>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</si>
  <si>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</si>
  <si>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</si>
  <si>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</si>
  <si>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</si>
  <si>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</si>
  <si>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</si>
  <si>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</si>
  <si>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</si>
  <si>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</si>
  <si>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</si>
  <si>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</si>
  <si>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</si>
  <si>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</si>
  <si>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</si>
  <si>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</si>
  <si>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</si>
  <si>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</si>
  <si>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</si>
  <si>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</si>
  <si>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</si>
  <si>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</si>
  <si>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</si>
  <si>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</si>
  <si>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</si>
  <si>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</si>
  <si>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</si>
  <si>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</si>
  <si>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</si>
  <si>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</si>
  <si>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</si>
  <si>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</si>
  <si>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</si>
  <si>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</si>
  <si>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</si>
  <si>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</si>
  <si>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</si>
  <si>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</si>
  <si>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</si>
  <si>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</si>
  <si>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</si>
  <si>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</si>
  <si>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</si>
  <si>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</si>
  <si>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</si>
  <si>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</si>
  <si>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</si>
  <si>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</si>
  <si>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</si>
  <si>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</si>
  <si>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</si>
  <si>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</si>
  <si>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</si>
  <si>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</si>
  <si>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</si>
  <si>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</si>
  <si>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</si>
  <si>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</si>
  <si>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</si>
  <si>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</si>
  <si>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</si>
  <si>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</si>
  <si>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</si>
  <si>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</si>
  <si>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</si>
  <si>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</si>
  <si>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</si>
  <si>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</si>
  <si>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</si>
  <si>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</si>
  <si>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</si>
  <si>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</si>
  <si>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</si>
  <si>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</si>
  <si>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</si>
  <si>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</si>
  <si>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</si>
  <si>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</si>
  <si>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</si>
  <si>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</si>
  <si>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</si>
  <si>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</si>
  <si>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</si>
  <si>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</si>
  <si>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</si>
  <si>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</si>
  <si>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</si>
  <si>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</si>
  <si>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</si>
  <si>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</si>
  <si>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</si>
  <si>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</si>
  <si>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</si>
  <si>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</si>
  <si>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</si>
  <si>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</si>
  <si>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</si>
  <si>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</si>
  <si>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</si>
  <si>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</si>
  <si>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</si>
  <si>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</si>
  <si>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</si>
  <si>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</si>
  <si>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</si>
  <si>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</si>
  <si>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</si>
  <si>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</si>
  <si>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</si>
  <si>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</si>
  <si>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</si>
  <si>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</si>
  <si>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</si>
  <si>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</si>
  <si>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</si>
  <si>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</si>
  <si>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</si>
  <si>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</si>
  <si>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</si>
  <si>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</si>
  <si>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</si>
  <si>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</si>
  <si>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</si>
  <si>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</si>
  <si>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</si>
  <si>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</si>
  <si>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</si>
  <si>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</si>
  <si>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</si>
  <si>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</si>
  <si>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</si>
  <si>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</si>
  <si>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</si>
  <si>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</si>
  <si>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</si>
  <si>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</si>
  <si>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</si>
  <si>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</si>
  <si>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</si>
  <si>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</si>
  <si>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</si>
  <si>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</si>
  <si>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</si>
  <si>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</si>
  <si>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</si>
  <si>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</si>
  <si>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</si>
  <si>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</si>
  <si>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</si>
  <si>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</si>
  <si>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</si>
  <si>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</si>
  <si>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</si>
  <si>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</si>
  <si>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</si>
  <si>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</si>
  <si>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</si>
  <si>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</si>
  <si>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</si>
  <si>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</si>
  <si>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</si>
  <si>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</si>
  <si>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</si>
  <si>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</si>
  <si>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</si>
  <si>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</si>
  <si>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</si>
  <si>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</si>
  <si>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</si>
  <si>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</si>
  <si>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</si>
  <si>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</si>
  <si>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</si>
  <si>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</si>
  <si>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</si>
  <si>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</si>
  <si>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</si>
  <si>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</si>
  <si>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</si>
  <si>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</si>
  <si>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</si>
  <si>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</si>
  <si>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</si>
  <si>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</si>
  <si>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</si>
  <si>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</si>
  <si>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</si>
  <si>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</si>
  <si>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</si>
  <si>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</si>
  <si>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</si>
  <si>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</si>
  <si>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</si>
  <si>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</si>
  <si>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</si>
  <si>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</si>
  <si>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</si>
  <si>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</si>
  <si>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</si>
  <si>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</si>
  <si>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</si>
  <si>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</si>
  <si>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</si>
  <si>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</si>
  <si>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</si>
  <si>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</si>
  <si>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</si>
  <si>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</si>
  <si>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</si>
  <si>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</si>
  <si>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</si>
  <si>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</si>
  <si>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</si>
  <si>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</si>
  <si>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</si>
  <si>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</si>
  <si>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</si>
  <si>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</si>
  <si>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</si>
  <si>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</si>
  <si>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</si>
  <si>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</si>
  <si>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</si>
  <si>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</si>
  <si>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</si>
  <si>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</si>
  <si>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</si>
  <si>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</si>
  <si>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</si>
  <si>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</si>
  <si>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</si>
  <si>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</si>
  <si>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</si>
  <si>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</si>
  <si>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</si>
  <si>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</si>
  <si>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</si>
  <si>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</si>
  <si>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</si>
  <si>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</si>
  <si>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</si>
  <si>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</si>
  <si>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</si>
  <si>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</si>
  <si>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</si>
  <si>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</si>
  <si>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</si>
  <si>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</si>
  <si>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</si>
  <si>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</si>
  <si>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</si>
  <si>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</si>
  <si>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</si>
  <si>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</si>
  <si>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</si>
  <si>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</si>
  <si>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</si>
  <si>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</si>
  <si>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</si>
  <si>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</si>
  <si>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</si>
  <si>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</si>
  <si>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</si>
  <si>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</si>
  <si>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</si>
  <si>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</si>
  <si>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</si>
  <si>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</si>
  <si>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</si>
  <si>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</si>
  <si>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</si>
  <si>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</si>
  <si>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</si>
  <si>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</si>
  <si>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</si>
  <si>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</si>
  <si>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</si>
  <si>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</si>
  <si>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</si>
  <si>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</si>
  <si>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</si>
  <si>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</si>
  <si>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</si>
  <si>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</si>
  <si>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</si>
  <si>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</si>
  <si>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</si>
  <si>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</si>
  <si>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</si>
  <si>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</si>
  <si>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</si>
  <si>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</si>
  <si>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</si>
  <si>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</si>
  <si>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</si>
  <si>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</si>
  <si>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</si>
  <si>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</si>
  <si>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</si>
  <si>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</si>
  <si>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</si>
  <si>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</si>
  <si>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</si>
  <si>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</si>
  <si>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</si>
  <si>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</si>
  <si>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</si>
  <si>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</si>
  <si>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</si>
  <si>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</si>
  <si>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</si>
  <si>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</si>
  <si>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</si>
  <si>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</si>
  <si>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</si>
  <si>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</si>
  <si>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</si>
  <si>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</si>
  <si>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</si>
  <si>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</si>
  <si>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</si>
  <si>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</si>
  <si>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</si>
  <si>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</si>
  <si>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</si>
  <si>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</si>
  <si>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</si>
  <si>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</si>
  <si>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</si>
  <si>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</si>
  <si>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</si>
  <si>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</si>
  <si>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</si>
  <si>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</si>
  <si>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</si>
  <si>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</si>
  <si>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</si>
  <si>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</si>
  <si>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</si>
  <si>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</si>
  <si>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</si>
  <si>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</si>
  <si>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</si>
  <si>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</si>
  <si>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</si>
  <si>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</si>
  <si>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</si>
  <si>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</si>
  <si>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</si>
  <si>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</si>
  <si>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</si>
  <si>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</si>
  <si>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</si>
  <si>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</si>
  <si>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</si>
  <si>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</si>
  <si>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</si>
  <si>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</si>
  <si>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</si>
  <si>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</si>
  <si>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</si>
  <si>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</si>
  <si>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</si>
  <si>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</si>
  <si>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</si>
  <si>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</si>
  <si>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</si>
  <si>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</si>
  <si>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</si>
  <si>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</si>
  <si>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</si>
  <si>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</si>
  <si>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</si>
  <si>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</si>
  <si>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</si>
  <si>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</si>
  <si>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</si>
  <si>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</si>
  <si>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</si>
  <si>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</si>
  <si>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</si>
  <si>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</si>
  <si>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</si>
  <si>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</si>
  <si>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</si>
  <si>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</si>
  <si>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</si>
  <si>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</si>
  <si>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</si>
  <si>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</si>
  <si>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</si>
  <si>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</si>
  <si>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</si>
  <si>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</si>
  <si>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</si>
  <si>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</si>
  <si>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</si>
  <si>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</si>
  <si>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</si>
  <si>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</si>
  <si>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</si>
  <si>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</si>
  <si>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</si>
  <si>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</si>
  <si>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</si>
  <si>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</si>
  <si>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</si>
  <si>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</si>
  <si>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</si>
  <si>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</si>
  <si>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</si>
  <si>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</si>
  <si>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</si>
  <si>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</si>
  <si>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</si>
  <si>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</si>
  <si>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</si>
  <si>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</si>
  <si>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</si>
  <si>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</si>
  <si>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</si>
  <si>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</si>
  <si>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</si>
  <si>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</si>
  <si>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</si>
  <si>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</si>
  <si>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</si>
  <si>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</si>
  <si>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</si>
  <si>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</si>
  <si>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</si>
  <si>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</si>
  <si>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</si>
  <si>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</si>
  <si>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</si>
  <si>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</si>
  <si>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</si>
  <si>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</si>
  <si>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</si>
  <si>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</si>
  <si>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</si>
  <si>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</si>
  <si>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</si>
  <si>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</si>
  <si>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</si>
  <si>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</si>
  <si>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</si>
  <si>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</si>
  <si>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</si>
  <si>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</si>
  <si>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</si>
  <si>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</si>
  <si>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</si>
  <si>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</si>
  <si>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</si>
  <si>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</si>
  <si>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</si>
  <si>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</si>
  <si>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</si>
  <si>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</si>
  <si>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</si>
  <si>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</si>
  <si>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</si>
  <si>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</si>
  <si>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</si>
  <si>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</si>
  <si>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</si>
  <si>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</si>
  <si>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</si>
  <si>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</si>
  <si>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</si>
  <si>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</si>
  <si>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</si>
  <si>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</si>
  <si>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</si>
  <si>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</si>
  <si>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</si>
  <si>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</si>
  <si>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</si>
  <si>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</si>
  <si>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</si>
  <si>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</si>
  <si>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</si>
  <si>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</si>
  <si>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</si>
  <si>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</si>
  <si>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</si>
  <si>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</si>
  <si>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</si>
  <si>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</si>
  <si>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</si>
  <si>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</si>
  <si>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</si>
  <si>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</si>
  <si>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</si>
  <si>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</si>
  <si>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</si>
  <si>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</si>
  <si>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</si>
  <si>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</si>
  <si>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</si>
  <si>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</si>
  <si>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</si>
  <si>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</si>
  <si>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</si>
  <si>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</si>
  <si>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</si>
  <si>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</si>
  <si>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</si>
  <si>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</si>
  <si>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</si>
  <si>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</si>
  <si>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</si>
  <si>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</si>
  <si>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</si>
  <si>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</si>
  <si>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</si>
  <si>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</si>
  <si>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</si>
  <si>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</si>
  <si>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</si>
  <si>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</si>
  <si>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</si>
  <si>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</si>
  <si>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</si>
  <si>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</si>
  <si>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</si>
  <si>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</si>
  <si>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</si>
  <si>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</si>
  <si>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</si>
  <si>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</si>
  <si>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</si>
  <si>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</si>
  <si>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</si>
  <si>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</si>
  <si>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</si>
  <si>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</si>
  <si>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</si>
  <si>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</si>
  <si>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</si>
  <si>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</si>
  <si>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</si>
  <si>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</si>
  <si>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</si>
  <si>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</si>
  <si>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</si>
  <si>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</si>
  <si>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</si>
  <si>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</si>
  <si>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</si>
  <si>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</si>
  <si>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</si>
  <si>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</si>
  <si>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</si>
  <si>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</si>
  <si>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</si>
  <si>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</si>
  <si>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</si>
  <si>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</si>
  <si>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</si>
  <si>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</si>
  <si>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</si>
  <si>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</si>
  <si>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</si>
  <si>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</si>
  <si>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</si>
  <si>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</si>
  <si>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</si>
  <si>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</si>
  <si>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</si>
  <si>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</si>
  <si>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</si>
  <si>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</si>
  <si>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</si>
  <si>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</si>
  <si>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</si>
  <si>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</si>
  <si>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</si>
  <si>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</si>
  <si>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</si>
  <si>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</si>
  <si>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</si>
  <si>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</si>
  <si>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</si>
  <si>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</si>
  <si>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</si>
  <si>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</si>
  <si>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</si>
  <si>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</si>
  <si>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</si>
  <si>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</si>
  <si>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</si>
  <si>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</si>
  <si>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</si>
  <si>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</si>
  <si>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</si>
  <si>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</si>
  <si>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</si>
  <si>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</si>
  <si>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</si>
  <si>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</si>
  <si>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</si>
  <si>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</si>
  <si>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</si>
  <si>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</si>
  <si>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</si>
  <si>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</si>
  <si>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</si>
  <si>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</si>
  <si>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</si>
  <si>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</si>
  <si>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</si>
  <si>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</si>
  <si>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</si>
  <si>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</si>
  <si>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</si>
  <si>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</si>
  <si>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</si>
  <si>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</si>
  <si>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</si>
  <si>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</si>
  <si>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</si>
  <si>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</si>
  <si>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</si>
  <si>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</si>
  <si>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</si>
  <si>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</si>
  <si>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</si>
  <si>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</si>
  <si>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</si>
  <si>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</si>
  <si>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</si>
  <si>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</si>
  <si>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</si>
  <si>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</si>
  <si>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</si>
  <si>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</si>
  <si>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</si>
  <si>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</si>
  <si>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</si>
  <si>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</si>
  <si>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</si>
  <si>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</si>
  <si>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</si>
  <si>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</si>
  <si>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</si>
  <si>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</si>
  <si>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</si>
  <si>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</si>
  <si>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</si>
  <si>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</si>
  <si>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</si>
  <si>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</si>
  <si>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</si>
  <si>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</si>
  <si>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</si>
  <si>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</si>
  <si>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</si>
  <si>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</si>
  <si>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</si>
  <si>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</si>
  <si>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</si>
  <si>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</si>
  <si>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</si>
  <si>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</si>
  <si>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</si>
  <si>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</si>
  <si>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</si>
  <si>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</si>
  <si>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</si>
  <si>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</si>
  <si>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</si>
  <si>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</si>
  <si>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</si>
  <si>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</si>
  <si>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</si>
  <si>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</si>
  <si>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</si>
  <si>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</si>
  <si>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</si>
  <si>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</si>
  <si>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</si>
  <si>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</si>
  <si>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</si>
  <si>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</si>
  <si>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</si>
  <si>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</si>
  <si>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</si>
  <si>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</si>
  <si>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</si>
  <si>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</si>
  <si>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</si>
  <si>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</si>
  <si>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</si>
  <si>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</si>
  <si>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</si>
  <si>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</si>
  <si>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</si>
  <si>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</si>
  <si>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</si>
  <si>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</si>
  <si>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</si>
  <si>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</si>
  <si>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</si>
  <si>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</si>
  <si>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</si>
  <si>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</si>
  <si>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</si>
  <si>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</si>
  <si>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</si>
  <si>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</si>
  <si>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</si>
  <si>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</si>
  <si>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</si>
  <si>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</si>
  <si>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</si>
  <si>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</si>
  <si>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</si>
  <si>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</si>
  <si>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</si>
  <si>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</si>
  <si>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</si>
  <si>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</si>
  <si>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</si>
  <si>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</si>
  <si>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</si>
  <si>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</si>
  <si>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</si>
  <si>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</si>
  <si>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</si>
  <si>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</si>
  <si>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</si>
  <si>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</si>
  <si>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</si>
  <si>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</si>
  <si>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</si>
  <si>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</si>
  <si>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</si>
  <si>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</si>
  <si>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</si>
  <si>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</si>
  <si>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</si>
  <si>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</si>
  <si>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</si>
  <si>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</si>
  <si>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</si>
  <si>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</si>
  <si>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</si>
  <si>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</si>
  <si>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</si>
  <si>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</si>
  <si>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</si>
  <si>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</si>
  <si>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</si>
  <si>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</si>
  <si>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</si>
  <si>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</si>
  <si>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</si>
  <si>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</si>
  <si>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</si>
  <si>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</si>
  <si>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</si>
  <si>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</si>
  <si>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</si>
  <si>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</si>
  <si>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</si>
  <si>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</si>
  <si>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</si>
  <si>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</si>
  <si>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</si>
  <si>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</si>
  <si>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</si>
  <si>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</si>
  <si>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</si>
  <si>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</si>
  <si>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</si>
  <si>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</si>
  <si>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</si>
  <si>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</si>
  <si>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</si>
  <si>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</si>
  <si>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</si>
  <si>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</si>
  <si>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</si>
  <si>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</si>
  <si>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</si>
  <si>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</si>
  <si>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</si>
  <si>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</si>
  <si>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</si>
  <si>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</si>
  <si>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</si>
  <si>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</si>
  <si>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</si>
  <si>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</si>
  <si>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</si>
  <si>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</si>
  <si>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</si>
  <si>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</si>
  <si>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</si>
  <si>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</si>
  <si>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</si>
  <si>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</si>
  <si>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</si>
  <si>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</si>
  <si>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</si>
  <si>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</si>
  <si>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</si>
  <si>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</si>
  <si>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</si>
  <si>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</si>
  <si>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</si>
  <si>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</si>
  <si>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</si>
  <si>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</si>
  <si>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</si>
  <si>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</si>
  <si>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</si>
  <si>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</si>
  <si>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</si>
  <si>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</si>
  <si>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</si>
  <si>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</si>
  <si>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</si>
  <si>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</si>
  <si>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</si>
  <si>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</si>
  <si>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</si>
  <si>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</si>
  <si>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</si>
  <si>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</si>
  <si>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</si>
  <si>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</si>
  <si>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</si>
  <si>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</si>
  <si>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</si>
  <si>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</si>
  <si>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</si>
  <si>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</si>
  <si>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</si>
  <si>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</si>
  <si>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</si>
  <si>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</si>
  <si>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</si>
  <si>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</si>
  <si>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</si>
  <si>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</si>
  <si>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</si>
  <si>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</si>
  <si>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</si>
  <si>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</si>
  <si>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</si>
  <si>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</si>
  <si>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</si>
  <si>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</si>
  <si>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</si>
  <si>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</si>
  <si>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</si>
  <si>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</si>
  <si>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</si>
  <si>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</si>
  <si>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</si>
  <si>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</si>
  <si>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</si>
  <si>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</si>
  <si>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</si>
  <si>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</si>
  <si>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</si>
  <si>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</si>
  <si>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</si>
  <si>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</si>
  <si>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</si>
  <si>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</si>
  <si>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</si>
  <si>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</si>
  <si>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</si>
  <si>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</si>
  <si>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</si>
  <si>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</si>
  <si>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</si>
  <si>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</si>
  <si>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</si>
  <si>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</si>
  <si>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</si>
  <si>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</si>
  <si>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</si>
  <si>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</si>
  <si>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</si>
  <si>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</si>
  <si>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</si>
  <si>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</si>
  <si>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</si>
  <si>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</si>
  <si>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</si>
  <si>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</si>
  <si>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</si>
  <si>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</si>
  <si>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</si>
  <si>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</si>
  <si>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</si>
  <si>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</si>
  <si>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</si>
  <si>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</si>
  <si>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</si>
  <si>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</si>
  <si>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</si>
  <si>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</si>
  <si>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</si>
  <si>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</si>
  <si>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</si>
  <si>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</si>
  <si>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</si>
  <si>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</si>
  <si>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</si>
  <si>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</si>
  <si>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</si>
  <si>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</si>
  <si>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</si>
  <si>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</si>
  <si>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</si>
  <si>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</si>
  <si>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</si>
  <si>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</si>
  <si>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</si>
  <si>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</si>
  <si>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</si>
  <si>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</si>
  <si>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</si>
  <si>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</si>
  <si>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</si>
  <si>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</si>
  <si>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</si>
  <si>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</si>
  <si>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</si>
  <si>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</si>
  <si>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</si>
  <si>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</si>
  <si>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</si>
  <si>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</si>
  <si>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</si>
  <si>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</si>
  <si>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</si>
  <si>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</si>
  <si>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</si>
  <si>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</si>
  <si>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</si>
  <si>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</si>
  <si>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</si>
  <si>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</si>
  <si>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</si>
  <si>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</si>
  <si>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</si>
  <si>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</si>
  <si>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</si>
  <si>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</si>
  <si>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</si>
  <si>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</si>
  <si>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</si>
  <si>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</si>
  <si>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</si>
  <si>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</si>
  <si>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</si>
  <si>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</si>
  <si>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</si>
  <si>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</si>
  <si>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</si>
  <si>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</si>
  <si>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</si>
  <si>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</si>
  <si>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</si>
  <si>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</si>
  <si>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</si>
  <si>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</si>
  <si>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</si>
  <si>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</si>
  <si>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</si>
  <si>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</si>
  <si>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</si>
  <si>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</si>
  <si>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</si>
  <si>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</si>
  <si>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</si>
  <si>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</si>
  <si>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</si>
  <si>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</si>
  <si>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</si>
  <si>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</si>
  <si>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</si>
  <si>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</si>
  <si>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</si>
  <si>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</si>
  <si>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</si>
  <si>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</si>
  <si>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</si>
  <si>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</si>
  <si>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</si>
  <si>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</si>
  <si>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</si>
  <si>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</si>
  <si>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</si>
  <si>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</si>
  <si>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</si>
  <si>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</si>
  <si>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</si>
  <si>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</si>
  <si>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</si>
  <si>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</si>
  <si>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</si>
  <si>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</si>
  <si>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</si>
  <si>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</si>
  <si>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</si>
  <si>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</si>
  <si>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</si>
  <si>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</si>
  <si>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</si>
  <si>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</si>
  <si>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</si>
  <si>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</si>
  <si>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</si>
  <si>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</si>
  <si>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</si>
  <si>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</si>
  <si>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</si>
  <si>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</si>
  <si>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</si>
  <si>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</si>
  <si>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</si>
  <si>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</si>
  <si>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</si>
  <si>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</si>
  <si>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</si>
  <si>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</si>
  <si>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</si>
  <si>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</si>
  <si>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</si>
  <si>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</si>
  <si>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</si>
  <si>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</si>
  <si>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</si>
  <si>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</si>
  <si>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</si>
  <si>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</si>
  <si>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</si>
  <si>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</si>
  <si>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</si>
  <si>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</si>
  <si>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</si>
  <si>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</si>
  <si>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</si>
  <si>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</si>
  <si>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</si>
  <si>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</si>
  <si>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</si>
  <si>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</si>
  <si>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</si>
  <si>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</si>
  <si>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</si>
  <si>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</si>
  <si>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</si>
  <si>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</si>
  <si>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</si>
  <si>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</si>
  <si>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</si>
  <si>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</si>
  <si>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</si>
  <si>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</si>
  <si>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</si>
  <si>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</si>
  <si>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</si>
  <si>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</si>
  <si>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</si>
  <si>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</si>
  <si>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</si>
  <si>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</si>
  <si>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</si>
  <si>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</si>
  <si>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</si>
  <si>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</si>
  <si>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</si>
  <si>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</si>
  <si>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</si>
  <si>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</si>
  <si>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</si>
  <si>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</si>
  <si>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</si>
  <si>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</si>
  <si>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</si>
  <si>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</si>
  <si>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</si>
  <si>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</si>
  <si>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</si>
  <si>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</si>
  <si>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</si>
  <si>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</si>
  <si>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</si>
  <si>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</si>
  <si>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</si>
  <si>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</si>
  <si>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</si>
  <si>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</si>
  <si>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</si>
  <si>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</si>
  <si>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</si>
  <si>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</si>
  <si>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</si>
  <si>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</si>
  <si>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</si>
  <si>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</si>
  <si>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</si>
  <si>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</si>
  <si>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</si>
  <si>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</si>
  <si>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</si>
  <si>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</si>
  <si>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</si>
  <si>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</si>
  <si>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</si>
  <si>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</si>
  <si>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</si>
  <si>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</si>
  <si>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</si>
  <si>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</si>
  <si>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</si>
  <si>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</si>
  <si>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</si>
  <si>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</si>
  <si>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</si>
  <si>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</si>
  <si>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</si>
  <si>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</si>
  <si>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</si>
  <si>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</si>
  <si>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</si>
  <si>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</si>
  <si>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</si>
  <si>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</si>
  <si>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</si>
  <si>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</si>
  <si>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</si>
  <si>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</si>
  <si>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</si>
  <si>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</si>
  <si>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</si>
  <si>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</si>
  <si>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</si>
  <si>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</si>
  <si>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</si>
  <si>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</si>
  <si>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</si>
  <si>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</si>
  <si>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</si>
  <si>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</si>
  <si>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</si>
  <si>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</si>
  <si>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</si>
  <si>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</si>
  <si>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</si>
  <si>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</si>
  <si>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</si>
  <si>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</si>
  <si>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</si>
  <si>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</si>
  <si>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</si>
  <si>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</si>
  <si>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</si>
  <si>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</si>
  <si>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</si>
  <si>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</si>
  <si>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</si>
  <si>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</si>
  <si>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</si>
  <si>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</si>
  <si>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</si>
  <si>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</si>
  <si>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</si>
  <si>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</si>
  <si>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</si>
  <si>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</si>
  <si>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</si>
  <si>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</si>
  <si>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</si>
  <si>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</si>
  <si>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</si>
  <si>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</si>
  <si>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</si>
  <si>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</si>
  <si>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</si>
  <si>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</si>
  <si>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</si>
  <si>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</si>
  <si>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</si>
  <si>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</si>
  <si>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</si>
  <si>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</si>
  <si>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</si>
  <si>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</si>
  <si>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</si>
  <si>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</si>
  <si>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</si>
  <si>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</si>
  <si>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</si>
  <si>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</si>
  <si>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</si>
  <si>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</si>
  <si>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</si>
  <si>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</si>
  <si>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</si>
  <si>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</si>
  <si>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</si>
  <si>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</si>
  <si>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</si>
  <si>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</si>
  <si>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</si>
  <si>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</si>
  <si>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</si>
  <si>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</si>
  <si>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</si>
  <si>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</si>
  <si>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</si>
  <si>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</si>
  <si>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</si>
  <si>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</si>
  <si>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</si>
  <si>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</si>
  <si>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</si>
  <si>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</si>
  <si>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</si>
  <si>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</si>
  <si>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</si>
  <si>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</si>
  <si>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</si>
  <si>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</si>
  <si>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</si>
  <si>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</si>
  <si>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</si>
  <si>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</si>
  <si>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</si>
  <si>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</si>
  <si>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</si>
  <si>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</si>
  <si>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</si>
  <si>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</si>
  <si>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</si>
  <si>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</si>
  <si>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</si>
  <si>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</si>
  <si>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</si>
  <si>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</si>
  <si>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</si>
  <si>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</si>
  <si>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</si>
  <si>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</si>
  <si>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</si>
  <si>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</si>
  <si>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</si>
  <si>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</si>
  <si>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</si>
  <si>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</si>
  <si>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</si>
  <si>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</si>
  <si>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</si>
  <si>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</si>
  <si>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</si>
  <si>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</si>
  <si>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</si>
  <si>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</si>
  <si>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</si>
  <si>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</si>
  <si>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</si>
  <si>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</si>
  <si>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</si>
  <si>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</si>
  <si>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</si>
  <si>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</si>
  <si>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</si>
  <si>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</si>
  <si>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</si>
  <si>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</si>
  <si>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</si>
  <si>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</si>
  <si>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</si>
  <si>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</si>
  <si>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</si>
  <si>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</si>
  <si>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</si>
  <si>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</si>
  <si>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</si>
  <si>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</si>
  <si>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</si>
  <si>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</si>
  <si>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</si>
  <si>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</si>
  <si>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</si>
  <si>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</si>
  <si>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</si>
  <si>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</si>
  <si>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</si>
  <si>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</si>
  <si>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</si>
  <si>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</si>
  <si>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</si>
  <si>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</si>
  <si>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</si>
  <si>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</si>
  <si>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</si>
  <si>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</si>
  <si>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</si>
  <si>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</si>
  <si>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</si>
  <si>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</si>
  <si>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</si>
  <si>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</si>
  <si>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</si>
  <si>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</si>
  <si>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</si>
  <si>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</si>
  <si>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</si>
  <si>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</si>
  <si>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</si>
  <si>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</si>
  <si>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</si>
  <si>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</si>
  <si>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</si>
  <si>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</si>
  <si>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</si>
  <si>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</si>
  <si>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</si>
  <si>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</si>
  <si>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</si>
  <si>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</si>
  <si>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</si>
  <si>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</si>
  <si>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</si>
  <si>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</si>
  <si>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</si>
  <si>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</si>
  <si>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</si>
  <si>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</si>
  <si>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</si>
  <si>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</si>
  <si>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</si>
  <si>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</si>
  <si>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</si>
  <si>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</si>
  <si>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</si>
  <si>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</si>
  <si>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</si>
  <si>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</si>
  <si>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</si>
  <si>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</si>
  <si>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</si>
  <si>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</si>
  <si>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</si>
  <si>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</si>
  <si>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</si>
  <si>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</si>
  <si>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</si>
  <si>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</si>
  <si>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</si>
  <si>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</si>
  <si>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</si>
  <si>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</si>
  <si>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</si>
  <si>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</si>
  <si>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</si>
  <si>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</si>
  <si>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</si>
  <si>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</si>
  <si>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</si>
  <si>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</si>
  <si>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</si>
  <si>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</si>
  <si>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</si>
  <si>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</si>
  <si>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</si>
  <si>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</si>
  <si>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</si>
  <si>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</si>
  <si>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</si>
  <si>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</si>
  <si>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</si>
  <si>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</si>
  <si>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</si>
  <si>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</si>
  <si>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</si>
  <si>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</si>
  <si>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</si>
  <si>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</si>
  <si>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</si>
  <si>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</si>
  <si>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</si>
  <si>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</si>
  <si>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</si>
  <si>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</si>
  <si>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</si>
  <si>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</si>
  <si>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</si>
  <si>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</si>
  <si>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</si>
  <si>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</si>
  <si>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</si>
  <si>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</si>
  <si>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</si>
  <si>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</si>
  <si>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</si>
  <si>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</si>
  <si>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</si>
  <si>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</si>
  <si>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</si>
  <si>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</si>
  <si>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</si>
  <si>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</si>
  <si>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</si>
  <si>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</si>
  <si>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</si>
  <si>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</si>
  <si>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</si>
  <si>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</si>
  <si>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</si>
  <si>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</si>
  <si>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</si>
  <si>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</si>
  <si>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</si>
  <si>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</si>
  <si>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</si>
  <si>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</si>
  <si>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</si>
  <si>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</si>
  <si>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</si>
  <si>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</si>
  <si>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</si>
  <si>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</si>
  <si>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</si>
  <si>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</si>
  <si>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</si>
  <si>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</si>
  <si>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</si>
  <si>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</si>
  <si>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</si>
  <si>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</si>
  <si>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</si>
  <si>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</si>
  <si>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</si>
  <si>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</si>
  <si>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</si>
  <si>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</si>
  <si>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</si>
  <si>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</si>
  <si>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</si>
  <si>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</si>
  <si>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</si>
  <si>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</si>
  <si>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</si>
  <si>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</si>
  <si>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</si>
  <si>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</si>
  <si>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</si>
  <si>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</si>
  <si>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</si>
  <si>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</si>
  <si>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</si>
  <si>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</si>
  <si>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</si>
  <si>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</si>
  <si>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</si>
  <si>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</si>
  <si>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</si>
  <si>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</si>
  <si>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</si>
  <si>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</si>
  <si>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</si>
  <si>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</si>
  <si>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</si>
  <si>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</si>
  <si>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</si>
  <si>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</si>
  <si>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</si>
  <si>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</si>
  <si>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</si>
  <si>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</si>
  <si>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</si>
  <si>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</si>
  <si>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</si>
  <si>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</si>
  <si>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</si>
  <si>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</si>
  <si>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</si>
  <si>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</si>
  <si>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</si>
  <si>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</si>
  <si>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</si>
  <si>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</si>
  <si>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</si>
  <si>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</si>
  <si>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</si>
  <si>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</si>
  <si>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</si>
  <si>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</si>
  <si>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</si>
  <si>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</si>
  <si>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</si>
  <si>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</si>
  <si>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</si>
  <si>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</si>
  <si>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</si>
  <si>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</si>
  <si>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</si>
  <si>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</si>
  <si>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</si>
  <si>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</si>
  <si>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</si>
  <si>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</si>
  <si>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</si>
  <si>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</si>
  <si>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</si>
  <si>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</si>
  <si>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</si>
  <si>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</si>
  <si>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</si>
  <si>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</si>
  <si>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</si>
  <si>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</si>
  <si>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</si>
  <si>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</si>
  <si>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</si>
  <si>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</si>
  <si>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</si>
  <si>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</si>
  <si>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</si>
  <si>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</si>
  <si>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</si>
  <si>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</si>
  <si>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</si>
  <si>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</si>
  <si>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</si>
  <si>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</si>
  <si>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</si>
  <si>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</si>
  <si>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</si>
  <si>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</si>
  <si>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</si>
  <si>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</si>
  <si>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</si>
  <si>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</si>
  <si>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</si>
  <si>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</si>
  <si>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</si>
  <si>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</si>
  <si>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</si>
  <si>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</si>
  <si>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</si>
  <si>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</si>
  <si>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</si>
  <si>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</si>
  <si>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</si>
  <si>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</si>
  <si>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</si>
  <si>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</si>
  <si>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</si>
  <si>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</si>
  <si>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</si>
  <si>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</si>
  <si>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</si>
  <si>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</si>
  <si>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</si>
  <si>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</si>
  <si>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</si>
  <si>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</si>
  <si>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</si>
  <si>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</si>
  <si>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</si>
  <si>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</si>
  <si>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</si>
  <si>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</si>
  <si>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</si>
  <si>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</si>
  <si>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</si>
  <si>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</si>
  <si>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</si>
  <si>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</si>
  <si>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</si>
  <si>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</si>
  <si>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</si>
  <si>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</si>
  <si>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</si>
  <si>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</si>
  <si>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</si>
  <si>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</si>
  <si>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</si>
  <si>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</si>
  <si>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</si>
  <si>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</si>
  <si>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</si>
  <si>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</si>
  <si>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</si>
  <si>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</si>
  <si>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</si>
  <si>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</si>
  <si>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</si>
  <si>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</si>
  <si>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</si>
  <si>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</si>
  <si>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</si>
  <si>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</si>
  <si>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</si>
  <si>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</si>
  <si>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</si>
  <si>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</si>
  <si>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</si>
  <si>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</si>
  <si>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</si>
  <si>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</si>
  <si>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</si>
  <si>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</si>
  <si>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</si>
  <si>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</si>
  <si>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</si>
  <si>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</si>
  <si>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</si>
  <si>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</si>
  <si>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</si>
  <si>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</si>
  <si>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</si>
  <si>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</si>
  <si>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</si>
  <si>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</si>
  <si>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</si>
  <si>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</si>
  <si>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</si>
  <si>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</si>
  <si>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</si>
  <si>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</si>
  <si>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</si>
  <si>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</si>
  <si>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</si>
  <si>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</si>
  <si>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</si>
  <si>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</si>
  <si>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</si>
  <si>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</si>
  <si>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</si>
  <si>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</si>
  <si>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</si>
  <si>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</si>
  <si>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</si>
  <si>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</si>
  <si>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</si>
  <si>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</si>
  <si>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</si>
  <si>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</si>
  <si>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</si>
  <si>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</si>
  <si>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</si>
  <si>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</si>
  <si>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</si>
  <si>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</si>
  <si>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</si>
  <si>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</si>
  <si>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</si>
  <si>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</si>
  <si>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</si>
  <si>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</si>
  <si>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</si>
  <si>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</si>
  <si>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</si>
  <si>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</si>
  <si>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</si>
  <si>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</si>
  <si>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</si>
  <si>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</si>
  <si>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</si>
  <si>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</si>
  <si>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</si>
  <si>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</si>
  <si>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</si>
  <si>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</si>
  <si>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</si>
  <si>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</si>
  <si>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</si>
  <si>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</si>
  <si>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</si>
  <si>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</si>
  <si>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</si>
  <si>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</si>
  <si>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</si>
  <si>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</si>
  <si>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</si>
  <si>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</si>
  <si>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</si>
  <si>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</si>
  <si>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</si>
  <si>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</si>
  <si>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</si>
  <si>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</si>
  <si>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</si>
  <si>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</si>
  <si>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</si>
  <si>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</si>
  <si>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</si>
  <si>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</si>
  <si>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</si>
  <si>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</si>
  <si>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</si>
  <si>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</si>
  <si>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</si>
  <si>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</si>
  <si>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</si>
  <si>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</si>
  <si>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</si>
  <si>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</si>
  <si>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</si>
  <si>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</si>
  <si>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</si>
  <si>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</si>
  <si>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</si>
  <si>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</si>
  <si>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</si>
  <si>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</si>
  <si>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</si>
  <si>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</si>
  <si>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</si>
  <si>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</si>
  <si>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</si>
  <si>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</si>
  <si>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</si>
  <si>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</si>
  <si>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</si>
  <si>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</si>
  <si>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</si>
  <si>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</si>
  <si>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</si>
  <si>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</si>
  <si>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</si>
  <si>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</si>
  <si>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</si>
  <si>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</si>
  <si>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</si>
  <si>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</si>
  <si>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</si>
  <si>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</si>
  <si>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</si>
  <si>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</si>
  <si>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</si>
  <si>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</si>
  <si>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</si>
  <si>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</si>
  <si>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</si>
  <si>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</si>
  <si>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</si>
  <si>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</si>
  <si>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</si>
  <si>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</si>
  <si>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</si>
  <si>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</si>
  <si>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</si>
  <si>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</si>
  <si>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</si>
  <si>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</si>
  <si>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</si>
  <si>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</si>
  <si>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</si>
  <si>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</si>
  <si>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</si>
  <si>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</si>
  <si>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</si>
  <si>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</si>
  <si>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</si>
  <si>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</si>
  <si>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</si>
  <si>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</si>
  <si>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</si>
  <si>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</si>
  <si>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</si>
  <si>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</si>
  <si>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</si>
  <si>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</si>
  <si>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</si>
  <si>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</si>
  <si>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</si>
  <si>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</si>
  <si>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</si>
  <si>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</si>
  <si>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</si>
  <si>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</si>
  <si>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</si>
  <si>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</si>
  <si>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</si>
  <si>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</si>
  <si>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</si>
  <si>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</si>
  <si>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</si>
  <si>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</si>
  <si>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</si>
  <si>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</si>
  <si>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</si>
  <si>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</si>
  <si>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</si>
  <si>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</si>
  <si>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</si>
  <si>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</si>
  <si>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</si>
  <si>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</si>
  <si>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</si>
  <si>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</si>
  <si>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</si>
  <si>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</si>
  <si>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</si>
  <si>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</si>
  <si>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</si>
  <si>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</si>
  <si>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</si>
  <si>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</si>
  <si>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</si>
  <si>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</si>
  <si>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</si>
  <si>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</si>
  <si>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</si>
  <si>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</si>
  <si>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</si>
  <si>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</si>
  <si>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</si>
  <si>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</si>
  <si>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</si>
  <si>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</si>
  <si>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</si>
  <si>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</si>
  <si>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</si>
  <si>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</si>
  <si>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</si>
  <si>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</si>
  <si>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</si>
  <si>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</si>
  <si>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</si>
  <si>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</si>
  <si>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</si>
  <si>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</si>
  <si>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</si>
  <si>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</si>
  <si>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</si>
  <si>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</si>
  <si>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</si>
  <si>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</si>
  <si>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</si>
  <si>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</si>
  <si>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</si>
  <si>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</si>
  <si>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</si>
  <si>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</si>
  <si>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</si>
  <si>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</si>
  <si>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</si>
  <si>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</si>
  <si>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</si>
  <si>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</si>
  <si>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</si>
  <si>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</si>
  <si>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</si>
  <si>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</si>
  <si>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</si>
  <si>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</si>
  <si>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</si>
  <si>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</si>
  <si>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</si>
  <si>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</si>
  <si>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</si>
  <si>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</si>
  <si>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</si>
  <si>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</si>
  <si>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</si>
  <si>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</si>
  <si>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</si>
  <si>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</si>
  <si>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</si>
  <si>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</si>
  <si>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</si>
  <si>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</si>
  <si>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</si>
  <si>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</si>
  <si>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</si>
  <si>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</si>
  <si>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</si>
  <si>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</si>
  <si>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</si>
  <si>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</si>
  <si>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</si>
  <si>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</si>
  <si>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</si>
  <si>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</si>
  <si>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</si>
  <si>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</si>
  <si>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</si>
  <si>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</si>
  <si>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</si>
  <si>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</si>
  <si>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</si>
  <si>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</si>
  <si>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</si>
  <si>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</si>
  <si>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</si>
  <si>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</si>
  <si>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</si>
  <si>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</si>
  <si>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</si>
  <si>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</si>
  <si>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</si>
  <si>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</si>
  <si>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</si>
  <si>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</si>
  <si>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</si>
  <si>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</si>
  <si>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</si>
  <si>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</si>
  <si>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</si>
  <si>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</si>
  <si>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</si>
  <si>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</si>
  <si>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</si>
  <si>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</si>
  <si>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</si>
  <si>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</si>
  <si>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</si>
  <si>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</si>
  <si>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</si>
  <si>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</si>
  <si>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</si>
  <si>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</si>
  <si>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</si>
  <si>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</si>
  <si>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</si>
  <si>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</si>
  <si>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</si>
  <si>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</si>
  <si>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</si>
  <si>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</si>
  <si>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</si>
  <si>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</si>
  <si>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</si>
  <si>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</si>
  <si>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</si>
  <si>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</si>
  <si>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</si>
  <si>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</si>
  <si>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</si>
  <si>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</si>
  <si>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</si>
  <si>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</si>
  <si>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</si>
  <si>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</si>
  <si>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</si>
  <si>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</si>
  <si>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</si>
  <si>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</si>
  <si>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</si>
  <si>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</si>
  <si>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</si>
  <si>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</si>
  <si>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</si>
  <si>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</si>
  <si>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</si>
  <si>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</si>
  <si>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</si>
  <si>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</si>
  <si>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</si>
  <si>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</si>
  <si>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</si>
  <si>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</si>
  <si>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</si>
  <si>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</si>
  <si>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</si>
  <si>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</si>
  <si>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</si>
  <si>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</si>
  <si>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</si>
  <si>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</si>
  <si>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</si>
  <si>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</si>
  <si>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</si>
  <si>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</si>
  <si>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</si>
  <si>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</si>
  <si>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</si>
  <si>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</si>
  <si>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</si>
  <si>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</si>
  <si>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</si>
  <si>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</si>
  <si>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</si>
  <si>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</si>
  <si>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</si>
  <si>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</si>
  <si>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</si>
  <si>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</si>
  <si>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</si>
  <si>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</si>
  <si>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</si>
  <si>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</si>
  <si>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</si>
  <si>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</si>
  <si>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</si>
  <si>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</si>
  <si>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</si>
  <si>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</si>
  <si>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</si>
  <si>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</si>
  <si>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</si>
  <si>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</si>
  <si>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</si>
  <si>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</si>
  <si>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</si>
  <si>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</si>
  <si>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</si>
  <si>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</si>
  <si>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</si>
  <si>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</si>
  <si>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</si>
  <si>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</si>
  <si>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</si>
  <si>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</si>
  <si>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</si>
  <si>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</si>
  <si>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</si>
  <si>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</si>
  <si>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</si>
  <si>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</si>
  <si>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</si>
  <si>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</si>
  <si>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</si>
  <si>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</si>
  <si>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</si>
  <si>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</si>
  <si>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</si>
  <si>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</si>
  <si>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</si>
  <si>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</si>
  <si>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</si>
  <si>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</si>
  <si>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</si>
  <si>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</si>
  <si>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</si>
  <si>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</si>
  <si>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</si>
  <si>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</si>
  <si>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</si>
  <si>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</si>
  <si>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</si>
  <si>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</si>
  <si>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</si>
  <si>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</si>
  <si>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</si>
  <si>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</si>
  <si>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</si>
  <si>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</si>
  <si>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</si>
  <si>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</si>
  <si>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</si>
  <si>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</si>
  <si>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</si>
  <si>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</si>
  <si>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</si>
  <si>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</si>
  <si>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</si>
  <si>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</si>
  <si>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</si>
  <si>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</si>
  <si>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</si>
  <si>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</si>
  <si>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</si>
  <si>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</si>
  <si>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</si>
  <si>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</si>
  <si>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</si>
  <si>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</si>
  <si>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</si>
  <si>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</si>
  <si>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</si>
  <si>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</si>
  <si>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</si>
  <si>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</si>
  <si>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</si>
  <si>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</si>
  <si>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</si>
  <si>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</si>
  <si>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</si>
  <si>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</si>
  <si>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</si>
  <si>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</si>
  <si>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</si>
  <si>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</si>
  <si>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</si>
  <si>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</si>
  <si>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</si>
  <si>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</si>
  <si>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</si>
  <si>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</si>
  <si>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</si>
  <si>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</si>
  <si>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</si>
  <si>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</si>
  <si>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</si>
  <si>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</si>
  <si>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</si>
  <si>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</si>
  <si>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</si>
  <si>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</si>
  <si>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</si>
  <si>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</si>
  <si>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</si>
  <si>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</si>
  <si>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</si>
  <si>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</si>
  <si>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</si>
  <si>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</si>
  <si>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</si>
  <si>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</si>
  <si>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</si>
  <si>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</si>
  <si>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</si>
  <si>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</si>
  <si>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</si>
  <si>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</si>
  <si>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</si>
  <si>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</si>
  <si>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</si>
  <si>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</si>
  <si>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</si>
  <si>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</si>
  <si>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</si>
  <si>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</si>
  <si>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</si>
  <si>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</si>
  <si>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</si>
  <si>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</si>
  <si>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</si>
  <si>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</si>
  <si>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</si>
  <si>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</si>
  <si>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</si>
  <si>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</si>
  <si>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</si>
  <si>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</si>
  <si>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</si>
  <si>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</si>
  <si>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</si>
  <si>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</si>
  <si>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</si>
  <si>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</si>
  <si>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</si>
  <si>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</si>
  <si>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</si>
  <si>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</si>
  <si>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</si>
  <si>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</si>
  <si>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</si>
  <si>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</si>
  <si>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</si>
  <si>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</si>
  <si>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</si>
  <si>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</si>
  <si>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</si>
  <si>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</si>
  <si>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</si>
  <si>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</si>
  <si>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</si>
  <si>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</si>
  <si>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</si>
  <si>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</si>
  <si>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</si>
  <si>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</si>
  <si>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</si>
  <si>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</si>
  <si>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</si>
  <si>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</si>
  <si>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</si>
  <si>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</si>
  <si>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</si>
  <si>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</si>
  <si>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</si>
  <si>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</si>
  <si>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</si>
  <si>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</si>
  <si>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</si>
  <si>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</si>
  <si>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</si>
  <si>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</si>
  <si>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</si>
  <si>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</si>
  <si>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</si>
  <si>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</si>
  <si>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</si>
  <si>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</si>
  <si>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</si>
  <si>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</si>
  <si>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</si>
  <si>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</si>
  <si>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</si>
  <si>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</si>
  <si>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</si>
  <si>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</si>
  <si>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</si>
  <si>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</si>
  <si>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</si>
  <si>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</si>
  <si>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</si>
  <si>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</si>
  <si>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</si>
  <si>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</si>
  <si>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</si>
  <si>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</si>
  <si>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</si>
  <si>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</si>
  <si>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</si>
  <si>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</si>
  <si>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</si>
  <si>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</si>
  <si>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</si>
  <si>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</si>
  <si>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</si>
  <si>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</si>
  <si>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</si>
  <si>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</si>
  <si>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</si>
  <si>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</si>
  <si>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</si>
  <si>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</si>
  <si>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</si>
  <si>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</si>
  <si>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</si>
  <si>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</si>
  <si>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</si>
  <si>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</si>
  <si>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</si>
  <si>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</si>
  <si>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</si>
  <si>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</si>
  <si>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</si>
  <si>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</si>
  <si>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</si>
  <si>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</si>
  <si>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</si>
  <si>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</si>
  <si>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</si>
  <si>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</si>
  <si>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</si>
  <si>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</si>
  <si>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</si>
  <si>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</si>
  <si>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</si>
  <si>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</si>
  <si>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</si>
  <si>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</si>
  <si>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</si>
  <si>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</si>
  <si>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</si>
  <si>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</si>
  <si>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</si>
  <si>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</si>
  <si>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</si>
  <si>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</si>
  <si>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</si>
  <si>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</si>
  <si>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</si>
  <si>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</si>
  <si>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</si>
  <si>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</si>
  <si>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</si>
  <si>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</si>
  <si>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</si>
  <si>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</si>
  <si>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</si>
  <si>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</si>
  <si>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</si>
  <si>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</si>
  <si>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</si>
  <si>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</si>
  <si>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</si>
  <si>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</si>
  <si>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</si>
  <si>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</si>
  <si>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</si>
  <si>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</si>
  <si>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</si>
  <si>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</si>
  <si>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</si>
  <si>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</si>
  <si>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</si>
  <si>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</si>
  <si>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</si>
  <si>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</si>
  <si>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</si>
  <si>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</si>
  <si>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</si>
  <si>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</si>
  <si>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</si>
  <si>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</si>
  <si>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</si>
  <si>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</si>
  <si>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</si>
  <si>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</si>
  <si>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</si>
  <si>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</si>
  <si>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</si>
  <si>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</si>
  <si>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</si>
  <si>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</si>
  <si>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</si>
  <si>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</si>
  <si>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</si>
  <si>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</si>
  <si>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</si>
  <si>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</si>
  <si>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</si>
  <si>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</si>
  <si>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</si>
  <si>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</si>
  <si>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</si>
  <si>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</si>
  <si>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</si>
  <si>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</si>
  <si>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</si>
  <si>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</si>
  <si>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</si>
  <si>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</si>
  <si>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</si>
  <si>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</si>
  <si>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</si>
  <si>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</si>
  <si>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</si>
  <si>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</si>
  <si>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</si>
  <si>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</si>
  <si>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</si>
  <si>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</si>
  <si>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</si>
  <si>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</si>
  <si>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</si>
  <si>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</si>
  <si>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</si>
  <si>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</si>
  <si>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</si>
  <si>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</si>
  <si>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</si>
  <si>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</si>
  <si>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</si>
  <si>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</si>
  <si>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</si>
  <si>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</si>
  <si>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</si>
  <si>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</si>
  <si>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</si>
  <si>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</si>
  <si>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</si>
  <si>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</si>
  <si>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</si>
  <si>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</si>
  <si>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</si>
  <si>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</si>
  <si>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</si>
  <si>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</si>
  <si>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</si>
  <si>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</si>
  <si>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</si>
  <si>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</si>
  <si>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</si>
  <si>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</si>
  <si>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</si>
  <si>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</si>
  <si>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</si>
  <si>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</si>
  <si>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</si>
  <si>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</si>
  <si>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</si>
  <si>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</si>
  <si>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</si>
  <si>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</si>
  <si>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</si>
  <si>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</si>
  <si>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</si>
  <si>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</si>
  <si>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</si>
  <si>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</si>
  <si>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</si>
  <si>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</si>
  <si>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</si>
  <si>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</si>
  <si>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</si>
  <si>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</si>
  <si>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</si>
  <si>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</si>
  <si>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</si>
  <si>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</si>
  <si>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</si>
  <si>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</si>
  <si>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</si>
  <si>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</si>
  <si>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</si>
  <si>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</si>
  <si>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</si>
  <si>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</si>
  <si>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</si>
  <si>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</si>
  <si>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</si>
  <si>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</si>
  <si>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</si>
  <si>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</si>
  <si>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</si>
  <si>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</si>
  <si>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</si>
  <si>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</si>
  <si>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</si>
  <si>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</si>
  <si>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</si>
  <si>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</si>
  <si>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</si>
  <si>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</si>
  <si>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</si>
  <si>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</si>
  <si>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</si>
  <si>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</si>
  <si>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</si>
  <si>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</si>
  <si>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</si>
  <si>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</si>
  <si>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</si>
  <si>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</si>
  <si>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</si>
  <si>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</si>
  <si>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</si>
  <si>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</si>
  <si>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</si>
  <si>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</si>
  <si>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</si>
  <si>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</si>
  <si>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</si>
  <si>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</si>
  <si>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</si>
  <si>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</si>
  <si>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</si>
  <si>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</si>
  <si>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</si>
  <si>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</si>
  <si>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</si>
  <si>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</si>
  <si>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</si>
  <si>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</si>
  <si>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</si>
  <si>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</si>
  <si>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</si>
  <si>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</si>
  <si>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</si>
  <si>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</si>
  <si>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</si>
  <si>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</si>
  <si>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</si>
  <si>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</si>
  <si>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</si>
  <si>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</si>
  <si>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</si>
  <si>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</si>
  <si>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</si>
  <si>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</si>
  <si>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</si>
  <si>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</si>
  <si>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</si>
  <si>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</si>
  <si>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</si>
  <si>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</si>
  <si>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</si>
  <si>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</si>
  <si>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</si>
  <si>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</si>
  <si>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</si>
  <si>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</si>
  <si>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</si>
  <si>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</si>
  <si>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</si>
  <si>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</si>
  <si>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</si>
  <si>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</si>
  <si>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</si>
  <si>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</si>
  <si>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</si>
  <si>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</si>
  <si>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</si>
  <si>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</si>
  <si>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</si>
  <si>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</si>
  <si>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</si>
  <si>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</si>
  <si>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</si>
  <si>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</si>
  <si>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</si>
  <si>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</si>
  <si>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</si>
  <si>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</si>
  <si>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</si>
  <si>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</si>
  <si>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</si>
  <si>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</si>
  <si>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</si>
  <si>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</si>
  <si>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</si>
  <si>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</si>
  <si>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</si>
  <si>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</si>
  <si>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</si>
  <si>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</si>
  <si>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</si>
  <si>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</si>
  <si>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</si>
  <si>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</si>
  <si>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</si>
  <si>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</si>
  <si>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</si>
  <si>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</si>
  <si>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</si>
  <si>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</si>
  <si>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</si>
  <si>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</si>
  <si>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</si>
  <si>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</si>
  <si>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</si>
  <si>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</si>
  <si>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</si>
  <si>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</si>
  <si>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</si>
  <si>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</si>
  <si>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</si>
  <si>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</si>
  <si>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</si>
  <si>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</si>
  <si>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</si>
  <si>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</si>
  <si>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</si>
  <si>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</si>
  <si>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</si>
  <si>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</si>
  <si>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</si>
  <si>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</si>
  <si>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</si>
  <si>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</si>
  <si>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</si>
  <si>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</si>
  <si>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</si>
  <si>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</si>
  <si>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</si>
  <si>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</si>
  <si>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</si>
  <si>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</si>
  <si>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</si>
  <si>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</si>
  <si>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</si>
  <si>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</si>
  <si>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</si>
  <si>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</si>
  <si>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</si>
  <si>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</si>
  <si>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</si>
  <si>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</si>
  <si>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</si>
  <si>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</si>
  <si>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</si>
  <si>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</si>
  <si>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</si>
  <si>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</si>
  <si>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</si>
  <si>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</si>
  <si>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</si>
  <si>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</si>
  <si>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</si>
  <si>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</si>
  <si>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</si>
  <si>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</si>
  <si>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</si>
  <si>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</si>
  <si>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</si>
  <si>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</si>
  <si>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</si>
  <si>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</si>
  <si>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</si>
  <si>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</si>
  <si>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</si>
  <si>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</si>
  <si>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</si>
  <si>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</si>
  <si>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</si>
  <si>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</si>
  <si>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</si>
  <si>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</si>
  <si>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</si>
  <si>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</si>
  <si>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</si>
  <si>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</si>
  <si>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</si>
  <si>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</si>
  <si>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</si>
  <si>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</si>
  <si>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</si>
  <si>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</si>
  <si>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</si>
  <si>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</si>
  <si>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</si>
  <si>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</si>
  <si>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</si>
  <si>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</si>
  <si>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</si>
  <si>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</si>
  <si>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</si>
  <si>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</si>
  <si>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</si>
  <si>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</si>
  <si>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</si>
  <si>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</si>
  <si>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</si>
  <si>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</si>
  <si>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</si>
  <si>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</si>
  <si>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</si>
  <si>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</si>
  <si>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</si>
  <si>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</si>
  <si>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</si>
  <si>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</si>
  <si>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</si>
  <si>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</si>
  <si>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</si>
  <si>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</si>
  <si>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</si>
  <si>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</si>
  <si>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</si>
  <si>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</si>
  <si>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</si>
  <si>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</si>
  <si>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</si>
  <si>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</si>
  <si>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</si>
  <si>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</si>
  <si>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</si>
  <si>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</si>
  <si>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</si>
  <si>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</si>
  <si>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</si>
  <si>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</si>
  <si>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</si>
  <si>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</si>
  <si>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</si>
  <si>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</si>
  <si>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</si>
  <si>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</si>
  <si>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</si>
  <si>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</si>
  <si>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</si>
  <si>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</si>
  <si>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</si>
  <si>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</si>
  <si>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</si>
  <si>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</si>
  <si>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</si>
  <si>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</si>
  <si>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</si>
  <si>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</si>
  <si>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</si>
  <si>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</si>
  <si>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</si>
  <si>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</si>
  <si>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</si>
  <si>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</si>
  <si>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</si>
  <si>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</si>
  <si>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</si>
  <si>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</si>
  <si>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</si>
  <si>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</si>
  <si>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</si>
  <si>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</si>
  <si>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</si>
  <si>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</si>
  <si>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</si>
  <si>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</si>
  <si>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</si>
  <si>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</si>
  <si>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</si>
  <si>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</si>
  <si>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</si>
  <si>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</si>
  <si>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</si>
  <si>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</si>
  <si>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</si>
  <si>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</si>
  <si>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</si>
  <si>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</si>
  <si>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</si>
  <si>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</si>
  <si>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</si>
  <si>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</si>
  <si>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</si>
  <si>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</si>
  <si>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</si>
  <si>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</si>
  <si>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</si>
  <si>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</si>
  <si>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</si>
  <si>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</si>
  <si>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</si>
  <si>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</si>
  <si>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</si>
  <si>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</si>
  <si>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</si>
  <si>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</si>
  <si>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</si>
  <si>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</si>
  <si>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</si>
  <si>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</si>
  <si>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</si>
  <si>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</si>
  <si>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</si>
  <si>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</si>
  <si>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</si>
  <si>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</si>
  <si>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</si>
  <si>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</si>
  <si>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</si>
  <si>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</si>
  <si>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</si>
  <si>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</si>
  <si>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</si>
  <si>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</si>
  <si>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</si>
  <si>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</si>
  <si>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</si>
  <si>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</si>
  <si>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</si>
  <si>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</si>
  <si>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</si>
  <si>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</si>
  <si>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</si>
  <si>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</si>
  <si>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</si>
  <si>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</si>
  <si>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</si>
  <si>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</si>
  <si>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</si>
  <si>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</si>
  <si>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</si>
  <si>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</si>
  <si>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</si>
  <si>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</si>
  <si>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</si>
  <si>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</si>
  <si>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</si>
  <si>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</si>
  <si>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</si>
  <si>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</si>
  <si>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</si>
  <si>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</si>
  <si>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</si>
  <si>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</si>
  <si>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</si>
  <si>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</si>
  <si>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</si>
  <si>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</si>
  <si>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</si>
  <si>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</si>
  <si>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</si>
  <si>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</si>
  <si>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</si>
  <si>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</si>
  <si>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</si>
  <si>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</si>
  <si>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</si>
  <si>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</si>
  <si>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</si>
  <si>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</si>
  <si>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</si>
  <si>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</si>
  <si>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</si>
  <si>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</si>
  <si>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</si>
  <si>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</si>
  <si>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</si>
  <si>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</si>
  <si>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</si>
  <si>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</si>
  <si>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</si>
  <si>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</si>
  <si>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</si>
  <si>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</si>
  <si>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</si>
  <si>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</si>
  <si>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</si>
  <si>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</si>
  <si>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</si>
  <si>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</si>
  <si>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</si>
  <si>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</si>
  <si>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</si>
  <si>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</si>
  <si>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</si>
  <si>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</si>
  <si>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</si>
  <si>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</si>
  <si>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</si>
  <si>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</si>
  <si>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</si>
  <si>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</si>
  <si>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</si>
  <si>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</si>
  <si>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</si>
  <si>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</si>
  <si>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</si>
  <si>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</si>
  <si>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</si>
  <si>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</si>
  <si>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</si>
  <si>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</si>
  <si>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</si>
  <si>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</si>
  <si>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</si>
  <si>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</si>
  <si>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</si>
  <si>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</si>
  <si>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</si>
  <si>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</si>
  <si>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</si>
  <si>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</si>
  <si>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</si>
  <si>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</si>
  <si>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</si>
  <si>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</si>
  <si>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</si>
  <si>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</si>
  <si>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</si>
  <si>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</si>
  <si>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</si>
  <si>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</si>
  <si>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</si>
  <si>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</si>
  <si>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</si>
  <si>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</si>
  <si>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</si>
  <si>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</si>
  <si>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</si>
  <si>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</si>
  <si>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</si>
  <si>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</si>
  <si>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</si>
  <si>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</si>
  <si>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</si>
  <si>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</si>
  <si>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</si>
  <si>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</si>
  <si>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</si>
  <si>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</si>
  <si>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</si>
  <si>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</si>
  <si>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</si>
  <si>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</si>
  <si>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</si>
  <si>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</si>
  <si>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</si>
  <si>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</si>
  <si>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</si>
  <si>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</si>
  <si>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</si>
  <si>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</si>
  <si>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</si>
  <si>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</si>
  <si>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</si>
  <si>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</si>
  <si>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</si>
  <si>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</si>
  <si>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</si>
  <si>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</si>
  <si>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</si>
  <si>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</si>
  <si>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</si>
  <si>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</si>
  <si>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</si>
  <si>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</si>
  <si>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</si>
  <si>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</si>
  <si>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</si>
  <si>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</si>
  <si>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</si>
  <si>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</si>
  <si>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</si>
  <si>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</si>
  <si>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</si>
  <si>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</si>
  <si>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</si>
  <si>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</si>
  <si>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</si>
  <si>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</si>
  <si>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</si>
  <si>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</si>
  <si>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</si>
  <si>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</si>
  <si>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</si>
  <si>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</si>
  <si>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</si>
  <si>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</si>
  <si>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</si>
  <si>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</si>
  <si>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</si>
  <si>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</si>
  <si>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</si>
  <si>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</si>
  <si>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</si>
  <si>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</si>
  <si>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</si>
  <si>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</si>
  <si>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</si>
  <si>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</si>
  <si>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</si>
  <si>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</si>
  <si>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</si>
  <si>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</si>
  <si>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</si>
  <si>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</si>
  <si>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</si>
  <si>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</si>
  <si>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</si>
  <si>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</si>
  <si>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</si>
  <si>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</si>
  <si>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</si>
  <si>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</si>
  <si>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</si>
  <si>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</si>
  <si>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</si>
  <si>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</si>
  <si>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</si>
  <si>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</si>
  <si>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</si>
  <si>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</si>
  <si>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</si>
  <si>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</si>
  <si>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</si>
  <si>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</si>
  <si>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</si>
  <si>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</si>
  <si>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</si>
  <si>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</si>
  <si>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</si>
  <si>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</si>
  <si>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</si>
  <si>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</si>
  <si>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</si>
  <si>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</si>
  <si>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</si>
  <si>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</si>
  <si>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</si>
  <si>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</si>
  <si>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</si>
  <si>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</si>
  <si>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</si>
  <si>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</si>
  <si>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</si>
  <si>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</si>
  <si>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</si>
  <si>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</si>
  <si>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</si>
  <si>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</si>
  <si>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</si>
  <si>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</si>
  <si>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</si>
  <si>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</si>
  <si>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</si>
  <si>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</si>
  <si>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</si>
  <si>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</si>
  <si>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</si>
  <si>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</si>
  <si>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</si>
  <si>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</si>
  <si>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</si>
  <si>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</si>
  <si>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</si>
  <si>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</si>
  <si>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</si>
  <si>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</si>
  <si>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</si>
  <si>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</si>
  <si>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</si>
  <si>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</si>
  <si>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</si>
  <si>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</si>
  <si>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</si>
  <si>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</si>
  <si>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</si>
  <si>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</si>
  <si>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</si>
  <si>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</si>
  <si>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</si>
  <si>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</si>
  <si>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</si>
  <si>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</si>
  <si>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</si>
  <si>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</si>
  <si>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</si>
  <si>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</si>
  <si>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</si>
  <si>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</si>
  <si>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</si>
  <si>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</si>
  <si>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</si>
  <si>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</si>
  <si>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</si>
  <si>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</si>
  <si>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</si>
  <si>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</si>
  <si>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</si>
  <si>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</si>
  <si>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</si>
  <si>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</si>
  <si>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</si>
  <si>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</si>
  <si>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</si>
  <si>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</si>
  <si>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</si>
  <si>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</si>
  <si>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</si>
  <si>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</si>
  <si>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</si>
  <si>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</si>
  <si>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</si>
  <si>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</si>
  <si>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</si>
  <si>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</si>
  <si>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</si>
  <si>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</si>
  <si>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</si>
  <si>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</si>
  <si>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</si>
  <si>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</si>
  <si>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</si>
  <si>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</si>
  <si>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</si>
  <si>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</si>
  <si>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</si>
  <si>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</si>
  <si>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</si>
  <si>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</si>
  <si>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</si>
  <si>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</si>
  <si>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</si>
  <si>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</si>
  <si>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</si>
  <si>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</si>
  <si>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</si>
  <si>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</si>
  <si>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</si>
  <si>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</si>
  <si>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</si>
  <si>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</si>
  <si>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</si>
  <si>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</si>
  <si>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</si>
  <si>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</si>
  <si>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</si>
  <si>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</si>
  <si>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</si>
  <si>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</si>
  <si>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</si>
  <si>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</si>
  <si>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</si>
  <si>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</si>
  <si>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</si>
  <si>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</si>
  <si>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</si>
  <si>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</si>
  <si>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</si>
  <si>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</si>
  <si>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</si>
  <si>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</si>
  <si>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</si>
  <si>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</si>
  <si>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</si>
  <si>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</si>
  <si>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</si>
  <si>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</si>
  <si>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</si>
  <si>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</si>
  <si>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</si>
  <si>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</si>
  <si>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</si>
  <si>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</si>
  <si>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</si>
  <si>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</si>
  <si>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</si>
  <si>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</si>
  <si>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</si>
  <si>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</si>
  <si>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</si>
  <si>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</si>
  <si>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</si>
  <si>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</si>
  <si>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</si>
  <si>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</si>
  <si>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</si>
  <si>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</si>
  <si>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</si>
  <si>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</si>
  <si>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</si>
  <si>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</si>
  <si>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</si>
  <si>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</si>
  <si>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</si>
  <si>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</si>
  <si>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</si>
  <si>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</si>
  <si>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</si>
  <si>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</si>
  <si>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</si>
  <si>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</si>
  <si>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</si>
  <si>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</si>
  <si>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</si>
  <si>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</si>
  <si>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</si>
  <si>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</si>
  <si>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</si>
  <si>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</si>
  <si>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</si>
  <si>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</si>
  <si>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</si>
  <si>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</si>
  <si>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</si>
  <si>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</si>
  <si>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</si>
  <si>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</si>
  <si>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</si>
  <si>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</si>
  <si>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</si>
  <si>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</si>
  <si>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</si>
  <si>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</si>
  <si>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</si>
  <si>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</si>
  <si>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</si>
  <si>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</si>
  <si>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</si>
  <si>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</si>
  <si>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</si>
  <si>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</si>
  <si>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</si>
  <si>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</si>
  <si>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</si>
  <si>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</si>
  <si>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</si>
  <si>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</si>
  <si>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</si>
  <si>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</si>
  <si>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</si>
  <si>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</si>
  <si>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</si>
  <si>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</si>
  <si>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</si>
  <si>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</si>
  <si>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</si>
  <si>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</si>
  <si>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</si>
  <si>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</si>
  <si>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</si>
  <si>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</si>
  <si>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</si>
  <si>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</si>
  <si>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</si>
  <si>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</si>
  <si>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</si>
  <si>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</si>
  <si>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</si>
  <si>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</si>
  <si>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</si>
  <si>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</si>
  <si>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</si>
  <si>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</si>
  <si>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</si>
  <si>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</si>
  <si>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</si>
  <si>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</si>
  <si>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</si>
  <si>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</si>
  <si>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</si>
  <si>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</si>
  <si>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</si>
  <si>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</si>
  <si>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</si>
  <si>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</si>
  <si>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</si>
  <si>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</si>
  <si>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</si>
  <si>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</si>
  <si>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</si>
  <si>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</si>
  <si>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</si>
  <si>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</si>
  <si>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</si>
  <si>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</si>
  <si>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</si>
  <si>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</si>
  <si>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</si>
  <si>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</si>
  <si>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</si>
  <si>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</si>
  <si>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</si>
  <si>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</si>
  <si>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</si>
  <si>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</si>
  <si>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</si>
  <si>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</si>
  <si>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</si>
  <si>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</si>
  <si>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</si>
  <si>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</si>
  <si>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</si>
  <si>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</si>
  <si>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</si>
  <si>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</si>
  <si>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</si>
  <si>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</si>
  <si>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</si>
  <si>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</si>
  <si>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</si>
  <si>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</si>
  <si>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</si>
  <si>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</si>
  <si>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</si>
  <si>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</si>
  <si>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</si>
  <si>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</si>
  <si>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</si>
  <si>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</si>
  <si>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</si>
  <si>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</si>
  <si>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</si>
  <si>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</si>
  <si>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</si>
  <si>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</si>
  <si>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</si>
  <si>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</si>
  <si>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</si>
  <si>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</si>
  <si>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</si>
  <si>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</si>
  <si>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</si>
  <si>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</si>
  <si>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</si>
  <si>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</si>
  <si>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</si>
  <si>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</si>
  <si>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</si>
  <si>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</si>
  <si>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</si>
  <si>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</si>
  <si>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</si>
  <si>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</si>
  <si>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</si>
  <si>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</si>
  <si>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</si>
  <si>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</si>
  <si>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</si>
  <si>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</si>
  <si>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</si>
  <si>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</si>
  <si>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</si>
  <si>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</si>
  <si>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</si>
  <si>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</si>
  <si>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</si>
  <si>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</si>
  <si>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</si>
  <si>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</si>
  <si>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</si>
  <si>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</si>
  <si>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</si>
  <si>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</si>
  <si>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</si>
  <si>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</si>
  <si>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</si>
  <si>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</si>
  <si>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</si>
  <si>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</si>
  <si>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</si>
  <si>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</si>
  <si>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</si>
  <si>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</si>
  <si>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</si>
  <si>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</si>
  <si>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</si>
  <si>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</si>
  <si>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</si>
  <si>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</si>
  <si>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</si>
  <si>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</si>
  <si>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</si>
  <si>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</si>
  <si>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</si>
  <si>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</si>
  <si>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</si>
  <si>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</si>
  <si>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</si>
  <si>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</si>
  <si>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</si>
  <si>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</si>
  <si>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</si>
  <si>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</si>
  <si>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</si>
  <si>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</si>
  <si>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</si>
  <si>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</si>
  <si>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</si>
  <si>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</si>
  <si>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</si>
  <si>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</si>
  <si>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</si>
  <si>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</si>
  <si>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</si>
  <si>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</si>
  <si>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</si>
  <si>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</si>
  <si>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</si>
  <si>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</si>
  <si>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</si>
  <si>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</si>
  <si>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</si>
  <si>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</si>
  <si>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</si>
  <si>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</si>
  <si>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</si>
  <si>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</si>
  <si>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</si>
  <si>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</si>
  <si>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</si>
  <si>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</si>
  <si>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</si>
  <si>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</si>
  <si>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</si>
  <si>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</si>
  <si>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</si>
  <si>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</si>
  <si>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</si>
  <si>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</si>
  <si>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</si>
  <si>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</si>
  <si>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</si>
  <si>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</si>
  <si>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</si>
  <si>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</si>
  <si>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</si>
  <si>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</si>
  <si>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</si>
  <si>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</si>
  <si>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</si>
  <si>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</si>
  <si>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</si>
  <si>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</si>
  <si>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</si>
  <si>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</si>
  <si>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</si>
  <si>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</si>
  <si>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</si>
  <si>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</si>
  <si>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</si>
  <si>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</si>
  <si>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</si>
  <si>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</si>
  <si>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</si>
  <si>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</si>
  <si>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</si>
  <si>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</si>
  <si>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</si>
  <si>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</si>
  <si>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</si>
  <si>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</si>
  <si>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</si>
  <si>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</si>
  <si>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</si>
  <si>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</si>
  <si>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</si>
  <si>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</si>
  <si>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</si>
  <si>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</si>
  <si>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</si>
  <si>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</si>
  <si>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</si>
  <si>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</si>
  <si>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</si>
  <si>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</si>
  <si>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</si>
  <si>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</si>
  <si>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</si>
  <si>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</si>
  <si>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</si>
  <si>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</si>
  <si>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</si>
  <si>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</si>
  <si>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</si>
  <si>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</si>
  <si>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</si>
  <si>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</si>
  <si>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</si>
  <si>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</si>
  <si>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</si>
  <si>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</si>
  <si>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</si>
  <si>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</si>
  <si>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</si>
  <si>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</si>
  <si>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</si>
  <si>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</si>
  <si>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</si>
  <si>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</si>
  <si>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</si>
  <si>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</si>
  <si>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</si>
  <si>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</si>
  <si>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</si>
  <si>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</si>
  <si>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</si>
  <si>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</si>
  <si>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</si>
  <si>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</si>
  <si>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</si>
  <si>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</si>
  <si>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</si>
  <si>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</si>
  <si>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</si>
  <si>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</si>
  <si>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</si>
  <si>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</si>
  <si>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</si>
  <si>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</si>
  <si>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</si>
  <si>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</si>
  <si>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</si>
  <si>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</si>
  <si>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</si>
  <si>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</si>
  <si>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</si>
  <si>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</si>
  <si>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</si>
  <si>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</si>
  <si>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</si>
  <si>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</si>
  <si>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</si>
  <si>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</si>
  <si>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</si>
  <si>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</si>
  <si>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</si>
  <si>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</si>
  <si>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</si>
  <si>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</si>
  <si>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</si>
  <si>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</si>
  <si>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</si>
  <si>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</si>
  <si>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</si>
  <si>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</si>
  <si>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</si>
  <si>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</si>
  <si>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</si>
  <si>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</si>
  <si>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</si>
  <si>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</si>
  <si>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</si>
  <si>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</si>
  <si>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</si>
  <si>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</si>
  <si>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</si>
  <si>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</si>
  <si>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</si>
  <si>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</si>
  <si>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</si>
  <si>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</si>
  <si>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</si>
  <si>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</si>
  <si>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</si>
  <si>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</si>
  <si>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</si>
  <si>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</si>
  <si>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</si>
  <si>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</si>
  <si>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</si>
  <si>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</si>
  <si>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</si>
  <si>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</si>
  <si>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</si>
  <si>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</si>
  <si>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</si>
  <si>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</si>
  <si>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</si>
  <si>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</si>
  <si>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</si>
  <si>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</si>
  <si>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</si>
  <si>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</si>
  <si>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</si>
  <si>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</si>
  <si>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</si>
  <si>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</si>
  <si>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</si>
  <si>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</si>
  <si>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</si>
  <si>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</si>
  <si>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</si>
  <si>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</si>
  <si>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</si>
  <si>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</si>
  <si>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</si>
  <si>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</si>
  <si>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</si>
  <si>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</si>
  <si>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</si>
  <si>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</si>
  <si>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</si>
  <si>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</si>
  <si>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</si>
  <si>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</si>
  <si>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</si>
  <si>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</si>
  <si>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</si>
  <si>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</si>
  <si>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</si>
  <si>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</si>
  <si>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</si>
  <si>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</si>
  <si>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</si>
  <si>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</si>
  <si>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</si>
  <si>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</si>
  <si>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</si>
  <si>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</si>
  <si>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</si>
  <si>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</si>
  <si>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</si>
  <si>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</si>
  <si>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</si>
  <si>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</si>
  <si>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</si>
  <si>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</si>
  <si>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</si>
  <si>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</si>
  <si>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</si>
  <si>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</si>
  <si>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</si>
  <si>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</si>
  <si>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</si>
  <si>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</si>
  <si>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</si>
  <si>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</si>
  <si>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</si>
  <si>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</si>
  <si>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</si>
  <si>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</si>
  <si>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</si>
  <si>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</si>
  <si>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</si>
  <si>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</si>
  <si>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</si>
  <si>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</si>
  <si>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</si>
  <si>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</si>
  <si>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</si>
  <si>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</si>
  <si>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</si>
  <si>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</si>
  <si>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</si>
  <si>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</si>
  <si>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</si>
  <si>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</si>
  <si>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</si>
  <si>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</si>
  <si>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</si>
  <si>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</si>
  <si>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</si>
  <si>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</si>
  <si>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</si>
  <si>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</si>
  <si>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</si>
  <si>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</si>
  <si>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</si>
  <si>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</si>
  <si>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</si>
  <si>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</si>
  <si>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</si>
  <si>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</si>
  <si>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</si>
  <si>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</si>
  <si>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</si>
  <si>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</si>
  <si>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</si>
  <si>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</si>
  <si>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</si>
  <si>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</si>
  <si>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</si>
  <si>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</si>
  <si>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</si>
  <si>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</si>
  <si>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</si>
  <si>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</si>
  <si>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</si>
  <si>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</si>
  <si>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</si>
  <si>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</si>
  <si>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</si>
  <si>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</si>
  <si>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</si>
  <si>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</si>
  <si>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</si>
  <si>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</si>
  <si>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</si>
  <si>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</si>
  <si>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</si>
  <si>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</si>
  <si>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</si>
  <si>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</si>
  <si>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</si>
  <si>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</si>
  <si>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</si>
  <si>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</si>
  <si>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</si>
  <si>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</si>
  <si>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</si>
  <si>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</si>
  <si>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</si>
  <si>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</si>
  <si>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</si>
  <si>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</si>
  <si>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</si>
  <si>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</si>
  <si>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</si>
  <si>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</si>
  <si>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</si>
  <si>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</si>
  <si>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</si>
  <si>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</si>
  <si>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</si>
  <si>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</si>
  <si>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</si>
  <si>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</si>
  <si>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</si>
  <si>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</si>
  <si>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</si>
  <si>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</si>
  <si>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</si>
  <si>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</si>
  <si>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</si>
  <si>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</si>
  <si>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</si>
  <si>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</si>
  <si>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</si>
  <si>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</si>
  <si>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</si>
  <si>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</si>
  <si>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</si>
  <si>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</si>
  <si>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</si>
  <si>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</si>
  <si>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</si>
  <si>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</si>
  <si>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</si>
  <si>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</si>
  <si>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</si>
  <si>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</si>
  <si>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</si>
  <si>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</si>
  <si>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</si>
  <si>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</si>
  <si>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</si>
  <si>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</si>
  <si>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</si>
  <si>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</si>
  <si>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</si>
  <si>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</si>
  <si>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</si>
  <si>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</si>
  <si>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</si>
  <si>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</si>
  <si>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</si>
  <si>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</si>
  <si>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</si>
  <si>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</si>
  <si>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</si>
  <si>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</si>
  <si>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</si>
  <si>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</si>
  <si>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</si>
  <si>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</si>
  <si>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</si>
  <si>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</si>
  <si>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</si>
  <si>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</si>
  <si>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</si>
  <si>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</si>
  <si>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</si>
  <si>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</si>
  <si>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</si>
  <si>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</si>
  <si>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</si>
  <si>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</si>
  <si>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</si>
  <si>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</si>
  <si>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</si>
  <si>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</si>
  <si>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</si>
  <si>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</si>
  <si>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</si>
  <si>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</si>
  <si>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</si>
  <si>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</si>
  <si>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</si>
  <si>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</si>
  <si>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</si>
  <si>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</si>
  <si>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</si>
  <si>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</si>
  <si>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</si>
  <si>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</si>
  <si>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</si>
  <si>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</si>
  <si>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</si>
  <si>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</si>
  <si>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</si>
  <si>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</si>
  <si>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</si>
  <si>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</si>
  <si>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</si>
  <si>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</si>
  <si>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</si>
  <si>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</si>
  <si>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</si>
  <si>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</si>
  <si>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</si>
  <si>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</si>
  <si>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</si>
  <si>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</si>
  <si>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</si>
  <si>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</si>
  <si>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</si>
  <si>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</si>
  <si>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</si>
  <si>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</si>
  <si>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</si>
  <si>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</si>
  <si>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</si>
  <si>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</si>
  <si>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</si>
  <si>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</si>
  <si>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</si>
  <si>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</si>
  <si>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</si>
  <si>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</si>
  <si>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</si>
  <si>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</si>
  <si>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</si>
  <si>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</si>
  <si>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</si>
  <si>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</si>
  <si>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</si>
  <si>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</si>
  <si>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</si>
  <si>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</si>
  <si>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</si>
  <si>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</si>
  <si>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</si>
  <si>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</si>
  <si>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</si>
  <si>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</si>
  <si>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</si>
  <si>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</si>
  <si>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</si>
  <si>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</si>
  <si>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</si>
  <si>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</si>
  <si>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</si>
  <si>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</si>
  <si>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</si>
  <si>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</si>
  <si>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</si>
  <si>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</si>
  <si>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</si>
  <si>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</si>
  <si>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</si>
  <si>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</si>
  <si>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</si>
  <si>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</si>
  <si>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</si>
  <si>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</si>
  <si>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</si>
  <si>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</si>
  <si>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</si>
  <si>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</si>
  <si>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</si>
  <si>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</si>
  <si>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</si>
  <si>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</si>
  <si>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</si>
  <si>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</si>
  <si>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</si>
  <si>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</si>
  <si>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</si>
  <si>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</si>
  <si>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</si>
  <si>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</si>
  <si>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</si>
  <si>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</si>
  <si>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</si>
  <si>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</si>
  <si>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</si>
  <si>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</si>
  <si>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</si>
  <si>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</si>
  <si>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</si>
  <si>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</si>
  <si>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</si>
  <si>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</si>
  <si>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</si>
  <si>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</si>
  <si>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</si>
  <si>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</si>
  <si>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</si>
  <si>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</si>
  <si>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</si>
  <si>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</si>
  <si>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</si>
  <si>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</si>
  <si>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</si>
  <si>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</si>
  <si>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</si>
  <si>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</si>
  <si>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</si>
  <si>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</si>
  <si>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</si>
  <si>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</si>
  <si>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</si>
  <si>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</si>
  <si>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</si>
  <si>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</si>
  <si>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</si>
  <si>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</si>
  <si>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</si>
  <si>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</si>
  <si>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</si>
  <si>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</si>
  <si>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</si>
  <si>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</si>
  <si>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</si>
  <si>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</si>
  <si>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</si>
  <si>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</si>
  <si>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</si>
  <si>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</si>
  <si>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</si>
  <si>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</si>
  <si>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</si>
  <si>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</si>
  <si>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</si>
  <si>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</si>
  <si>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</si>
  <si>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</si>
  <si>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</si>
  <si>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</si>
  <si>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</si>
  <si>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</si>
  <si>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</si>
  <si>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</si>
  <si>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</si>
  <si>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</si>
  <si>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</si>
  <si>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</si>
  <si>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</si>
  <si>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</si>
  <si>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</si>
  <si>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</si>
  <si>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</si>
  <si>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</si>
  <si>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</si>
  <si>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</si>
  <si>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</si>
  <si>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</si>
  <si>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</si>
  <si>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</si>
  <si>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</si>
  <si>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</si>
  <si>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</si>
  <si>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</si>
  <si>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</si>
  <si>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</si>
  <si>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</si>
  <si>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</si>
  <si>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</si>
  <si>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</si>
  <si>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</si>
  <si>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</si>
  <si>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</si>
  <si>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</si>
  <si>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</si>
  <si>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</si>
  <si>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</si>
  <si>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</si>
  <si>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</si>
  <si>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</si>
  <si>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</si>
  <si>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</si>
  <si>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</si>
  <si>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</si>
  <si>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</si>
  <si>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</si>
  <si>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</si>
  <si>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</si>
  <si>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</si>
  <si>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</si>
  <si>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</si>
  <si>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</si>
  <si>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</si>
  <si>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</si>
  <si>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</si>
  <si>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</si>
  <si>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</si>
  <si>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</si>
  <si>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</si>
  <si>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</si>
  <si>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</si>
  <si>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</si>
  <si>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</si>
  <si>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</si>
  <si>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</si>
  <si>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</si>
  <si>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</si>
  <si>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</si>
  <si>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</si>
  <si>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</si>
  <si>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</si>
  <si>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</si>
  <si>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</si>
  <si>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</si>
  <si>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</si>
  <si>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</si>
  <si>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</si>
  <si>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</si>
  <si>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</si>
  <si>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</si>
  <si>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</si>
  <si>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</si>
  <si>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</si>
  <si>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</si>
  <si>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</si>
  <si>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</si>
  <si>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</si>
  <si>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</si>
  <si>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</si>
  <si>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</si>
  <si>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</si>
  <si>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</si>
  <si>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</si>
  <si>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</si>
  <si>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</si>
  <si>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</si>
  <si>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</si>
  <si>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</si>
  <si>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</si>
  <si>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</si>
  <si>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</si>
  <si>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</si>
  <si>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</si>
  <si>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</si>
  <si>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</si>
  <si>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</si>
  <si>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</si>
  <si>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</si>
  <si>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</si>
  <si>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</si>
  <si>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</si>
  <si>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</si>
  <si>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</si>
  <si>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</si>
  <si>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</si>
  <si>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</si>
  <si>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</si>
  <si>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</si>
  <si>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</si>
  <si>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</si>
  <si>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</si>
  <si>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</si>
  <si>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</si>
  <si>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</si>
  <si>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</si>
  <si>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</si>
  <si>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</si>
  <si>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</si>
  <si>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</si>
  <si>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</si>
  <si>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</si>
  <si>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</si>
  <si>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</si>
  <si>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</si>
  <si>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</si>
  <si>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</si>
  <si>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</si>
  <si>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</si>
  <si>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</si>
  <si>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</si>
  <si>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</si>
  <si>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</si>
  <si>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</si>
  <si>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</si>
  <si>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</si>
  <si>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</si>
  <si>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</si>
  <si>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</si>
  <si>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</si>
  <si>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</si>
  <si>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</si>
  <si>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</si>
  <si>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</si>
  <si>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</si>
  <si>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</si>
  <si>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</si>
  <si>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</si>
  <si>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</si>
  <si>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</si>
  <si>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</si>
  <si>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</si>
  <si>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</si>
  <si>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</si>
  <si>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</si>
  <si>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</si>
  <si>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</si>
  <si>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</si>
  <si>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</si>
  <si>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</si>
  <si>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</si>
  <si>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</si>
  <si>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</si>
  <si>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</si>
  <si>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</si>
  <si>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</si>
  <si>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</si>
  <si>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</si>
  <si>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</si>
  <si>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</si>
  <si>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</si>
  <si>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</si>
  <si>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</si>
  <si>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</si>
  <si>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</si>
  <si>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</si>
  <si>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</si>
  <si>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</si>
  <si>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</si>
  <si>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</si>
  <si>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</si>
  <si>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</si>
  <si>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</si>
  <si>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</si>
  <si>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</si>
  <si>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</si>
  <si>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</si>
  <si>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</si>
  <si>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</si>
  <si>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</si>
  <si>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</si>
  <si>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</si>
  <si>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</si>
  <si>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</si>
  <si>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</si>
  <si>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</si>
  <si>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</si>
  <si>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</si>
  <si>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</si>
  <si>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</si>
  <si>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</si>
  <si>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</si>
  <si>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</si>
  <si>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</si>
  <si>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</si>
  <si>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</si>
  <si>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</si>
  <si>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</si>
  <si>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</si>
  <si>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</si>
  <si>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</si>
  <si>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</si>
  <si>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</si>
  <si>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</si>
  <si>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</si>
  <si>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</si>
  <si>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</si>
  <si>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</si>
  <si>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</si>
  <si>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</si>
  <si>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</si>
  <si>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</si>
  <si>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</si>
  <si>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</si>
  <si>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</si>
  <si>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</si>
  <si>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</si>
  <si>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</si>
  <si>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</si>
  <si>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</si>
  <si>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</si>
  <si>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</si>
  <si>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</si>
  <si>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</si>
  <si>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</si>
  <si>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</si>
  <si>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</si>
  <si>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</si>
  <si>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</si>
  <si>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</si>
  <si>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</si>
  <si>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</si>
  <si>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</si>
  <si>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</si>
  <si>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</si>
  <si>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</si>
  <si>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</si>
  <si>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</si>
  <si>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</si>
  <si>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</si>
  <si>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</si>
  <si>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</si>
  <si>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</si>
  <si>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</si>
  <si>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</si>
  <si>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</si>
  <si>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</si>
  <si>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</si>
  <si>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</si>
  <si>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</si>
  <si>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</si>
  <si>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</si>
  <si>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</si>
  <si>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</si>
  <si>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</si>
  <si>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</si>
  <si>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</si>
  <si>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</si>
  <si>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</si>
  <si>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</si>
  <si>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</si>
  <si>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</si>
  <si>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</si>
  <si>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</si>
  <si>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</si>
  <si>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</si>
  <si>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</si>
  <si>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</si>
  <si>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</si>
  <si>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</si>
  <si>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</si>
  <si>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</si>
  <si>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</si>
  <si>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</si>
  <si>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</si>
  <si>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</si>
  <si>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</si>
  <si>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</si>
  <si>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</si>
  <si>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</si>
  <si>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</si>
  <si>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</si>
  <si>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</si>
  <si>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</si>
  <si>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</si>
  <si>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</si>
  <si>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</si>
  <si>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</si>
  <si>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</si>
  <si>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</si>
  <si>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</si>
  <si>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</si>
  <si>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</si>
  <si>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</si>
  <si>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</si>
  <si>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</si>
  <si>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</si>
  <si>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</si>
  <si>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</si>
  <si>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</si>
  <si>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</si>
  <si>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</si>
  <si>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</si>
  <si>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</si>
  <si>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</si>
  <si>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</si>
  <si>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</si>
  <si>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</si>
  <si>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</si>
  <si>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</si>
  <si>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</si>
  <si>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</si>
  <si>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</si>
  <si>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</si>
  <si>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</si>
  <si>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</si>
  <si>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</si>
  <si>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</si>
  <si>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</si>
  <si>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</si>
  <si>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</si>
  <si>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</si>
  <si>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</si>
  <si>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</si>
  <si>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</si>
  <si>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</si>
  <si>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</si>
  <si>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</si>
  <si>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</si>
  <si>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</si>
  <si>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</si>
  <si>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</si>
  <si>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</si>
  <si>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</si>
  <si>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</si>
  <si>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</si>
  <si>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</si>
  <si>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</si>
  <si>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</si>
  <si>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</si>
  <si>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</si>
  <si>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</si>
  <si>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</si>
  <si>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</si>
  <si>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</si>
  <si>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</si>
  <si>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</si>
  <si>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</si>
  <si>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</si>
  <si>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</si>
  <si>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</si>
  <si>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</si>
  <si>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</si>
  <si>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</si>
  <si>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</si>
  <si>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</si>
  <si>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</si>
  <si>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</si>
  <si>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</si>
  <si>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</si>
  <si>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</si>
  <si>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</si>
  <si>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</si>
  <si>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</si>
  <si>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</si>
  <si>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</si>
  <si>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</si>
  <si>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</si>
  <si>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</si>
  <si>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</si>
  <si>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</si>
  <si>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</si>
  <si>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</si>
  <si>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</si>
  <si>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</si>
  <si>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</si>
  <si>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</si>
  <si>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</si>
  <si>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</si>
  <si>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</si>
  <si>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</si>
  <si>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</si>
  <si>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</si>
  <si>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</si>
  <si>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</si>
  <si>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</si>
  <si>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</si>
  <si>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</si>
  <si>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</si>
  <si>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</si>
  <si>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</si>
  <si>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</si>
  <si>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</si>
  <si>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</si>
  <si>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</si>
  <si>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</si>
  <si>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</si>
  <si>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</si>
  <si>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</si>
  <si>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</si>
  <si>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</si>
  <si>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</si>
  <si>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</si>
  <si>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</si>
  <si>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</si>
  <si>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</si>
  <si>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</si>
  <si>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</si>
  <si>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</si>
  <si>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</si>
  <si>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</si>
  <si>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</si>
  <si>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</si>
  <si>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</si>
  <si>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</si>
  <si>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</si>
  <si>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</si>
  <si>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</si>
  <si>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</si>
  <si>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</si>
  <si>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</si>
  <si>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</si>
  <si>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</si>
  <si>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</si>
  <si>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</si>
  <si>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</si>
  <si>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</si>
  <si>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</si>
  <si>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</si>
  <si>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</si>
  <si>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</si>
  <si>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</si>
  <si>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</si>
  <si>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</si>
  <si>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</si>
  <si>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</si>
  <si>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</si>
  <si>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</si>
  <si>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</si>
  <si>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</si>
  <si>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</si>
  <si>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</si>
  <si>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</si>
  <si>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</si>
  <si>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</si>
  <si>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</si>
  <si>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</si>
  <si>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</si>
  <si>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</si>
  <si>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</si>
  <si>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</si>
  <si>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</si>
  <si>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</si>
  <si>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</si>
  <si>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</si>
  <si>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</si>
  <si>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</si>
  <si>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</si>
  <si>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</si>
  <si>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</si>
  <si>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</si>
  <si>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</si>
  <si>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</si>
  <si>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</si>
  <si>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</si>
  <si>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</si>
  <si>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</si>
  <si>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</si>
  <si>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</si>
  <si>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</si>
  <si>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</si>
  <si>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</si>
  <si>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</si>
  <si>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</si>
  <si>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</si>
  <si>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</si>
  <si>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</si>
  <si>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</si>
  <si>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</si>
  <si>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</si>
  <si>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</si>
  <si>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</si>
  <si>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</si>
  <si>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</si>
  <si>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</si>
  <si>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</si>
  <si>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</si>
  <si>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</si>
  <si>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</si>
  <si>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</si>
  <si>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</si>
  <si>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</si>
  <si>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</si>
  <si>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</si>
  <si>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</si>
  <si>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</si>
  <si>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</si>
  <si>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</si>
  <si>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</si>
  <si>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</si>
  <si>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</si>
  <si>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</si>
  <si>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</si>
  <si>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</si>
  <si>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</si>
  <si>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</si>
  <si>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</si>
  <si>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</si>
  <si>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</si>
  <si>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</si>
  <si>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</si>
  <si>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</si>
  <si>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</si>
  <si>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</si>
  <si>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</si>
  <si>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</si>
  <si>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</si>
  <si>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</si>
  <si>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</si>
  <si>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</si>
  <si>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</si>
  <si>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</si>
  <si>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</si>
  <si>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</si>
  <si>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</si>
  <si>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</si>
  <si>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</si>
  <si>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</si>
  <si>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</si>
  <si>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</si>
  <si>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</si>
  <si>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</si>
  <si>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</si>
  <si>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</si>
  <si>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</si>
  <si>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</si>
  <si>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</si>
  <si>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</si>
  <si>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</si>
  <si>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</si>
  <si>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</si>
  <si>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</si>
  <si>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</si>
  <si>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</si>
  <si>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</si>
  <si>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</si>
  <si>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</si>
  <si>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</si>
  <si>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</si>
  <si>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</si>
  <si>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</si>
  <si>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</si>
  <si>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</si>
  <si>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</si>
  <si>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</si>
  <si>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</si>
  <si>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</si>
  <si>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</si>
  <si>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</si>
  <si>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</si>
  <si>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</si>
  <si>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</si>
  <si>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</si>
  <si>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</si>
  <si>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</si>
  <si>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</si>
  <si>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</si>
  <si>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</si>
  <si>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</si>
  <si>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</si>
  <si>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</si>
  <si>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</si>
  <si>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</si>
  <si>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</si>
  <si>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</si>
  <si>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</si>
  <si>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</si>
  <si>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</si>
  <si>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</si>
  <si>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</si>
  <si>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</si>
  <si>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</si>
  <si>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</si>
  <si>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</si>
  <si>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</si>
  <si>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</si>
  <si>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</si>
  <si>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</si>
  <si>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</si>
  <si>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</si>
  <si>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</si>
  <si>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</si>
  <si>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</si>
  <si>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</si>
  <si>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</si>
  <si>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</si>
  <si>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</si>
  <si>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</si>
  <si>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</si>
  <si>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</si>
  <si>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</si>
  <si>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</si>
  <si>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</si>
  <si>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</si>
  <si>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</si>
  <si>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</si>
  <si>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</si>
  <si>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</si>
  <si>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</si>
  <si>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</si>
  <si>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</si>
  <si>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</si>
  <si>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</si>
  <si>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</si>
  <si>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</si>
  <si>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</si>
  <si>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</si>
  <si>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</si>
  <si>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</si>
  <si>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</si>
  <si>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</si>
  <si>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</si>
  <si>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</si>
  <si>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</si>
  <si>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</si>
  <si>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</si>
  <si>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</si>
  <si>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</si>
  <si>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</si>
  <si>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</si>
  <si>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</si>
  <si>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</si>
  <si>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</si>
  <si>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</si>
  <si>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</si>
  <si>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</si>
  <si>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</si>
  <si>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</si>
  <si>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</si>
  <si>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</si>
  <si>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</si>
  <si>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</si>
  <si>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</si>
  <si>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</si>
  <si>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</si>
  <si>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</si>
  <si>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</si>
  <si>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</si>
  <si>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</si>
  <si>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</si>
  <si>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</si>
  <si>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</si>
  <si>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</si>
  <si>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</si>
  <si>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</si>
  <si>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</si>
  <si>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</si>
  <si>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</si>
  <si>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</si>
  <si>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</si>
  <si>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</si>
  <si>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</si>
  <si>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</si>
  <si>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</si>
  <si>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</si>
  <si>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</si>
  <si>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</si>
  <si>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</si>
  <si>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</si>
  <si>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</si>
  <si>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</si>
  <si>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</si>
  <si>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</si>
  <si>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</si>
  <si>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</si>
  <si>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</si>
  <si>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</si>
  <si>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</si>
  <si>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</si>
  <si>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</si>
  <si>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</si>
  <si>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</si>
  <si>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</si>
  <si>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</si>
  <si>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</si>
  <si>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</si>
  <si>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</si>
  <si>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</si>
  <si>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</si>
  <si>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</si>
  <si>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</si>
  <si>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</si>
  <si>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</si>
  <si>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</si>
  <si>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</si>
  <si>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</si>
  <si>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</si>
  <si>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</si>
  <si>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</si>
  <si>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</si>
  <si>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</si>
  <si>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</si>
  <si>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</si>
  <si>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</si>
  <si>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</si>
  <si>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</si>
  <si>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</si>
  <si>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</si>
  <si>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</si>
  <si>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</si>
  <si>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</si>
  <si>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</si>
  <si>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</si>
  <si>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</si>
  <si>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</si>
  <si>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</si>
  <si>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</si>
  <si>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</si>
  <si>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</si>
  <si>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</si>
  <si>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</si>
  <si>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</si>
  <si>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</si>
  <si>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</si>
  <si>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</si>
  <si>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</si>
  <si>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</si>
  <si>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</si>
  <si>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</si>
  <si>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</si>
  <si>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</si>
  <si>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</si>
  <si>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</si>
  <si>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</si>
  <si>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</si>
  <si>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</si>
  <si>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</si>
  <si>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</si>
  <si>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</si>
  <si>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</si>
  <si>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</si>
  <si>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</si>
  <si>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</si>
  <si>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</si>
  <si>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</si>
  <si>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</si>
  <si>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</si>
  <si>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</si>
  <si>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</si>
  <si>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</si>
  <si>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</si>
  <si>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</si>
  <si>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</si>
  <si>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</si>
  <si>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</si>
  <si>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</si>
  <si>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</si>
  <si>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</si>
  <si>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</si>
  <si>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</si>
  <si>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</si>
  <si>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</si>
  <si>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</si>
  <si>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</si>
  <si>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</si>
  <si>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</si>
  <si>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</si>
  <si>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</si>
  <si>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</si>
  <si>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</si>
  <si>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</si>
  <si>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</si>
  <si>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</si>
  <si>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</si>
  <si>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</si>
  <si>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</si>
  <si>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</si>
  <si>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</si>
  <si>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</si>
  <si>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</si>
  <si>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</si>
  <si>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</si>
  <si>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</si>
  <si>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</si>
  <si>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</si>
  <si>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</si>
  <si>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</si>
  <si>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</si>
  <si>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</si>
  <si>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</si>
  <si>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</si>
  <si>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</si>
  <si>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</si>
  <si>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</si>
  <si>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</si>
  <si>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</si>
  <si>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</si>
  <si>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</si>
  <si>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</si>
  <si>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</si>
  <si>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</si>
  <si>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</si>
  <si>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</si>
  <si>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</si>
  <si>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</si>
  <si>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</si>
  <si>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</si>
  <si>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</si>
  <si>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</si>
  <si>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</si>
  <si>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</si>
  <si>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</si>
  <si>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</si>
  <si>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</si>
  <si>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</si>
  <si>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</si>
  <si>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</si>
  <si>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</si>
  <si>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</si>
  <si>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</si>
  <si>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</si>
  <si>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</si>
  <si>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</si>
  <si>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</si>
  <si>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</si>
  <si>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</si>
  <si>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</si>
  <si>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</si>
  <si>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</si>
  <si>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</si>
  <si>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</si>
  <si>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</si>
  <si>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</si>
  <si>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</si>
  <si>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</si>
  <si>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</si>
  <si>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</si>
  <si>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</si>
  <si>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</si>
  <si>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</si>
  <si>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</si>
  <si>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</si>
  <si>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</si>
  <si>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</si>
  <si>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</si>
  <si>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</si>
  <si>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</si>
  <si>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</si>
  <si>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</si>
  <si>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</si>
  <si>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</si>
  <si>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</si>
  <si>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</si>
  <si>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</si>
  <si>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</si>
  <si>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</si>
  <si>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</si>
  <si>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</si>
  <si>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</si>
  <si>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</si>
  <si>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</si>
  <si>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</si>
  <si>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</si>
  <si>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</si>
  <si>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</si>
  <si>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</si>
  <si>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</si>
  <si>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</si>
  <si>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</si>
  <si>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</si>
  <si>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</si>
  <si>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</si>
  <si>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</si>
  <si>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</si>
  <si>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</si>
  <si>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</si>
  <si>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</si>
  <si>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</si>
  <si>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</si>
  <si>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</si>
  <si>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</si>
  <si>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</si>
  <si>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</si>
  <si>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</si>
  <si>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</si>
  <si>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</si>
  <si>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</si>
  <si>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</si>
  <si>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</si>
  <si>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</si>
  <si>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</si>
  <si>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</si>
  <si>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</si>
  <si>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</si>
  <si>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</si>
  <si>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</si>
  <si>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</si>
  <si>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</si>
  <si>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</si>
  <si>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</si>
  <si>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</si>
  <si>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</si>
  <si>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</si>
  <si>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</si>
  <si>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</si>
  <si>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</si>
  <si>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</si>
  <si>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</si>
  <si>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</si>
  <si>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</si>
  <si>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</si>
  <si>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</si>
  <si>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</si>
  <si>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</si>
  <si>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</si>
  <si>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</si>
  <si>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</si>
  <si>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</si>
  <si>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</si>
  <si>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</si>
  <si>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</si>
  <si>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</si>
  <si>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</si>
  <si>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</si>
  <si>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</si>
  <si>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</si>
  <si>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</si>
  <si>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</si>
  <si>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</si>
  <si>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</si>
  <si>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</si>
  <si>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</si>
  <si>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</si>
  <si>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</si>
  <si>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</si>
  <si>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</si>
  <si>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</si>
  <si>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</si>
  <si>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</si>
  <si>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</si>
  <si>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</si>
  <si>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</si>
  <si>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</si>
  <si>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</si>
  <si>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</si>
  <si>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</si>
  <si>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</si>
  <si>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</si>
  <si>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</si>
  <si>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</si>
  <si>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</si>
  <si>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</si>
  <si>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</si>
  <si>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</si>
  <si>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</si>
  <si>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</si>
  <si>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</si>
  <si>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</si>
  <si>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</si>
  <si>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</si>
  <si>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</si>
  <si>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</si>
  <si>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</si>
  <si>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</si>
  <si>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</si>
  <si>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</si>
  <si>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</si>
  <si>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</si>
  <si>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</si>
  <si>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</si>
  <si>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</si>
  <si>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</si>
  <si>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</si>
  <si>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</si>
  <si>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</si>
  <si>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</si>
  <si>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</si>
  <si>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</si>
  <si>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</si>
  <si>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</si>
  <si>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</si>
  <si>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</si>
  <si>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</si>
  <si>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</si>
  <si>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</si>
  <si>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</si>
  <si>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</si>
  <si>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</si>
  <si>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</si>
  <si>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</si>
  <si>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</si>
  <si>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</si>
  <si>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</si>
  <si>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</si>
  <si>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</si>
  <si>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</si>
  <si>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</si>
  <si>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</si>
  <si>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</si>
  <si>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</si>
  <si>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</si>
  <si>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</si>
  <si>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</si>
  <si>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</si>
  <si>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</si>
  <si>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</si>
  <si>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</si>
  <si>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</si>
  <si>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</si>
  <si>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</si>
  <si>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</si>
  <si>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</si>
  <si>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</si>
  <si>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</si>
  <si>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</si>
  <si>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</si>
  <si>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</si>
  <si>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</si>
  <si>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</si>
  <si>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</si>
  <si>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</si>
  <si>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</si>
  <si>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</si>
  <si>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</si>
  <si>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</si>
  <si>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</si>
  <si>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</si>
  <si>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</si>
  <si>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</si>
  <si>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</si>
  <si>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</si>
  <si>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</si>
  <si>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</si>
  <si>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</si>
  <si>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</si>
  <si>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</si>
  <si>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</si>
  <si>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</si>
  <si>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</si>
  <si>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</si>
  <si>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</si>
  <si>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</si>
  <si>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</si>
  <si>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</si>
  <si>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</si>
  <si>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</si>
  <si>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</si>
  <si>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</si>
  <si>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</si>
  <si>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</si>
  <si>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</si>
  <si>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</si>
  <si>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</si>
  <si>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</si>
  <si>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</si>
  <si>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</si>
  <si>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</si>
  <si>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</si>
  <si>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</si>
  <si>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</si>
  <si>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</si>
  <si>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</si>
  <si>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</si>
  <si>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</si>
  <si>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</si>
  <si>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</si>
  <si>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</si>
  <si>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</si>
  <si>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</si>
  <si>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</si>
  <si>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</si>
  <si>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</si>
  <si>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</si>
  <si>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</si>
  <si>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</si>
  <si>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</si>
  <si>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</si>
  <si>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</si>
  <si>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</si>
  <si>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</si>
  <si>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</si>
  <si>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</si>
  <si>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</si>
  <si>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</si>
  <si>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</si>
  <si>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</si>
  <si>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</si>
  <si>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</si>
  <si>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</si>
  <si>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</si>
  <si>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</si>
  <si>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</si>
  <si>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</si>
  <si>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</si>
  <si>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</si>
  <si>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</si>
  <si>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</si>
  <si>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</si>
  <si>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</si>
  <si>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</si>
  <si>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</si>
  <si>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</si>
  <si>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</si>
  <si>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</si>
  <si>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</si>
  <si>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</si>
  <si>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</si>
  <si>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</si>
  <si>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</si>
  <si>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</si>
  <si>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</si>
  <si>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</si>
  <si>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</si>
  <si>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</si>
  <si>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</si>
  <si>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</si>
  <si>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</si>
  <si>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</si>
  <si>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</si>
  <si>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</si>
  <si>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</si>
  <si>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</si>
  <si>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</si>
  <si>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</si>
  <si>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</si>
  <si>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</si>
  <si>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</si>
  <si>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</si>
  <si>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</si>
  <si>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</si>
  <si>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</si>
  <si>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</si>
  <si>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</si>
  <si>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</si>
  <si>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</si>
  <si>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</si>
  <si>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</si>
  <si>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</si>
  <si>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</si>
  <si>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</si>
  <si>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</si>
  <si>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</si>
  <si>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</si>
  <si>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</si>
  <si>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</si>
  <si>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</si>
  <si>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</si>
  <si>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</si>
  <si>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</si>
  <si>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</si>
  <si>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</si>
  <si>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</si>
  <si>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</si>
  <si>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</si>
  <si>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</si>
  <si>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</si>
  <si>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</si>
  <si>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</si>
  <si>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</si>
  <si>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</si>
  <si>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</si>
  <si>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</si>
  <si>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</si>
  <si>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</si>
  <si>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</si>
  <si>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</si>
  <si>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</si>
  <si>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</si>
  <si>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</si>
  <si>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</si>
  <si>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</si>
  <si>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</si>
  <si>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</si>
  <si>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</si>
  <si>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</si>
  <si>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</si>
  <si>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</si>
  <si>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</si>
  <si>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</si>
  <si>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</si>
  <si>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</si>
  <si>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</si>
  <si>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</si>
  <si>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</si>
  <si>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</si>
  <si>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</si>
  <si>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</si>
  <si>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</si>
  <si>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</si>
  <si>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</si>
  <si>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</si>
  <si>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</si>
  <si>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</si>
  <si>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</si>
  <si>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</si>
  <si>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</si>
  <si>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</si>
  <si>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</si>
  <si>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</si>
  <si>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</si>
  <si>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</si>
  <si>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</si>
  <si>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</si>
  <si>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</si>
  <si>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</si>
  <si>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</si>
  <si>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</si>
  <si>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</si>
  <si>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</si>
  <si>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</si>
  <si>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</si>
  <si>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</si>
  <si>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</si>
  <si>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</si>
  <si>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</si>
  <si>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</si>
  <si>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</si>
  <si>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</si>
  <si>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</si>
  <si>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</si>
  <si>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</si>
  <si>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</si>
  <si>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</si>
  <si>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</si>
  <si>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</si>
  <si>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</si>
  <si>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</si>
  <si>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</si>
  <si>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</si>
  <si>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</si>
  <si>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</si>
  <si>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</si>
  <si>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</si>
  <si>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</si>
  <si>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</si>
  <si>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</si>
  <si>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</si>
  <si>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</si>
  <si>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</si>
  <si>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</si>
  <si>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</si>
  <si>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</si>
  <si>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</si>
  <si>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</si>
  <si>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</si>
  <si>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</si>
  <si>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</si>
  <si>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</si>
  <si>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</si>
  <si>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</si>
  <si>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</si>
  <si>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</si>
  <si>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</si>
  <si>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</si>
  <si>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</si>
  <si>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</si>
  <si>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</si>
  <si>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</si>
  <si>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</si>
  <si>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</si>
  <si>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</si>
  <si>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</si>
  <si>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</si>
  <si>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</si>
  <si>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</si>
  <si>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</si>
  <si>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</si>
  <si>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</si>
  <si>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</si>
  <si>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</si>
  <si>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</si>
  <si>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</si>
  <si>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</si>
  <si>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</si>
  <si>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</si>
  <si>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</si>
  <si>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</si>
  <si>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</si>
  <si>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</si>
  <si>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</si>
  <si>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</si>
  <si>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</si>
  <si>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</si>
  <si>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</si>
  <si>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</si>
  <si>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</si>
  <si>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</si>
  <si>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</si>
  <si>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</si>
  <si>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</si>
  <si>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</si>
  <si>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</si>
  <si>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</si>
  <si>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</si>
  <si>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</si>
  <si>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</si>
  <si>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</si>
  <si>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</si>
  <si>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</si>
  <si>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</si>
  <si>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</si>
  <si>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</si>
  <si>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</si>
  <si>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</si>
  <si>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</si>
  <si>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</si>
  <si>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</si>
  <si>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</si>
  <si>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</si>
  <si>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</si>
  <si>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</si>
  <si>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</si>
  <si>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</si>
  <si>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</si>
  <si>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</si>
  <si>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</si>
  <si>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</si>
  <si>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</si>
  <si>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</si>
  <si>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</si>
  <si>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</si>
  <si>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</si>
  <si>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</si>
  <si>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</si>
  <si>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</si>
  <si>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</si>
  <si>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</si>
  <si>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</si>
  <si>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</si>
  <si>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</si>
  <si>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</si>
  <si>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</si>
  <si>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</si>
  <si>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</si>
  <si>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</si>
  <si>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</si>
  <si>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</si>
  <si>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</si>
  <si>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</si>
  <si>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</si>
  <si>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</si>
  <si>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</si>
  <si>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</si>
  <si>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</si>
  <si>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</si>
  <si>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</si>
  <si>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</si>
  <si>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</si>
  <si>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</si>
  <si>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</si>
  <si>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</si>
  <si>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</si>
  <si>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</si>
  <si>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</si>
  <si>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</si>
  <si>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</si>
  <si>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</si>
  <si>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</si>
  <si>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</si>
  <si>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</si>
  <si>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</si>
  <si>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</si>
  <si>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</si>
  <si>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</si>
  <si>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</si>
  <si>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</si>
  <si>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</si>
  <si>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</si>
  <si>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</si>
  <si>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</si>
  <si>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</si>
  <si>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</si>
  <si>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</si>
  <si>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</si>
  <si>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</si>
  <si>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</si>
  <si>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</si>
  <si>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</si>
  <si>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</si>
  <si>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</si>
  <si>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</si>
  <si>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</si>
  <si>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</si>
  <si>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</si>
  <si>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</si>
  <si>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</si>
  <si>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</si>
  <si>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</si>
  <si>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</si>
  <si>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</si>
  <si>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</si>
  <si>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</si>
  <si>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</si>
  <si>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</si>
  <si>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</si>
  <si>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</si>
  <si>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</si>
  <si>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</si>
  <si>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</si>
  <si>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</si>
  <si>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</si>
  <si>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</si>
  <si>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</si>
  <si>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</si>
  <si>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</si>
  <si>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</si>
  <si>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</si>
  <si>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</si>
  <si>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</si>
  <si>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</si>
  <si>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</si>
  <si>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</si>
  <si>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</si>
  <si>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</si>
  <si>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</si>
  <si>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</si>
  <si>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</si>
  <si>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</si>
  <si>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</si>
  <si>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</si>
  <si>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</si>
  <si>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</si>
  <si>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</si>
  <si>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</si>
  <si>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</si>
  <si>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</si>
  <si>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</si>
  <si>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</si>
  <si>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</si>
  <si>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</si>
  <si>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</si>
  <si>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</si>
  <si>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</si>
  <si>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</si>
  <si>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</si>
  <si>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</si>
  <si>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</si>
  <si>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</si>
  <si>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</si>
  <si>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</si>
  <si>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</si>
  <si>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</si>
  <si>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</si>
  <si>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</si>
  <si>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</si>
  <si>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</si>
  <si>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</si>
  <si>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</si>
  <si>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</si>
  <si>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</si>
  <si>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</si>
  <si>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</si>
  <si>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</si>
  <si>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</si>
  <si>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</si>
  <si>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</si>
  <si>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</si>
  <si>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</si>
  <si>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</si>
  <si>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</si>
  <si>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</si>
  <si>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</si>
  <si>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</si>
  <si>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</si>
  <si>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</si>
  <si>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</si>
  <si>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</si>
  <si>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</si>
  <si>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</si>
  <si>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</si>
  <si>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</si>
  <si>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</si>
  <si>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</si>
  <si>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</si>
  <si>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</si>
  <si>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</si>
  <si>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</si>
  <si>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</si>
  <si>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</si>
  <si>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</si>
  <si>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</si>
  <si>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</si>
  <si>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</si>
  <si>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</si>
  <si>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</si>
  <si>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</si>
  <si>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</si>
  <si>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</si>
  <si>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</si>
  <si>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</si>
  <si>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</si>
  <si>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</si>
  <si>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</si>
  <si>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</si>
  <si>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</si>
  <si>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</si>
  <si>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</si>
  <si>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</si>
  <si>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</si>
  <si>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</si>
  <si>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</si>
  <si>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</si>
  <si>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</si>
  <si>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</si>
  <si>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</si>
  <si>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</si>
  <si>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</si>
  <si>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</si>
  <si>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</si>
  <si>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</si>
  <si>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</si>
  <si>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</si>
  <si>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</si>
  <si>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</si>
  <si>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</si>
  <si>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</si>
  <si>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</si>
  <si>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</si>
  <si>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</si>
  <si>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</si>
  <si>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</si>
  <si>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</si>
  <si>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</si>
  <si>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</si>
  <si>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</si>
  <si>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</si>
  <si>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</si>
  <si>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</si>
  <si>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</si>
  <si>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</si>
  <si>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</si>
  <si>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</si>
  <si>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</si>
  <si>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</si>
  <si>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</si>
  <si>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</si>
  <si>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</si>
  <si>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</si>
  <si>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</si>
  <si>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</si>
  <si>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</si>
  <si>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</si>
  <si>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</si>
  <si>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</si>
  <si>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</si>
  <si>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</si>
  <si>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</si>
  <si>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</si>
  <si>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</si>
  <si>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</si>
  <si>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</si>
  <si>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</si>
  <si>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</si>
  <si>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</si>
  <si>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</si>
  <si>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</si>
  <si>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</si>
  <si>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</si>
  <si>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</si>
  <si>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</si>
  <si>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</si>
  <si>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</si>
  <si>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</si>
  <si>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</si>
  <si>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</si>
  <si>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</si>
  <si>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</si>
  <si>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</si>
  <si>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</si>
  <si>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</si>
  <si>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</si>
  <si>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</si>
  <si>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</si>
  <si>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</si>
  <si>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</si>
  <si>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</si>
  <si>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</si>
  <si>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</si>
  <si>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</si>
  <si>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</si>
  <si>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</si>
  <si>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</si>
  <si>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</si>
  <si>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</si>
  <si>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</si>
  <si>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</si>
  <si>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</si>
  <si>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</si>
  <si>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</si>
  <si>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</si>
  <si>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</si>
  <si>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</si>
  <si>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</si>
  <si>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</si>
  <si>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</si>
  <si>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</si>
  <si>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</si>
  <si>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</si>
  <si>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</si>
  <si>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</si>
  <si>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</si>
  <si>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</si>
  <si>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</si>
  <si>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</si>
  <si>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</si>
  <si>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</si>
  <si>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</si>
  <si>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</si>
  <si>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</si>
  <si>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</si>
  <si>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</si>
  <si>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</si>
  <si>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</si>
  <si>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</si>
  <si>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</si>
  <si>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</si>
  <si>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</si>
  <si>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</si>
  <si>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</si>
  <si>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</si>
  <si>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</si>
  <si>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</si>
  <si>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</si>
  <si>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</si>
  <si>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</si>
  <si>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</si>
  <si>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</si>
  <si>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</si>
  <si>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</si>
  <si>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</si>
  <si>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</si>
  <si>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</si>
  <si>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</si>
  <si>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</si>
  <si>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</si>
  <si>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</si>
  <si>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</si>
  <si>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</si>
  <si>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</si>
  <si>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</si>
  <si>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</si>
  <si>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</si>
  <si>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</si>
  <si>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</si>
  <si>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</si>
  <si>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</si>
  <si>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</si>
  <si>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</si>
  <si>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</si>
  <si>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</si>
  <si>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</si>
  <si>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</si>
  <si>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</si>
  <si>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</si>
  <si>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</si>
  <si>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</si>
  <si>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</si>
  <si>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</si>
  <si>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</si>
  <si>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</si>
  <si>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</si>
  <si>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</si>
  <si>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</si>
  <si>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</si>
  <si>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</si>
  <si>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</si>
  <si>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</si>
  <si>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</si>
  <si>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</si>
  <si>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</si>
  <si>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</si>
  <si>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</si>
  <si>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</si>
  <si>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</si>
  <si>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</si>
  <si>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</si>
  <si>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</si>
  <si>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</si>
  <si>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</si>
  <si>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</si>
  <si>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</si>
  <si>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</si>
  <si>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</si>
  <si>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</si>
  <si>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</si>
  <si>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</si>
  <si>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</si>
  <si>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</si>
  <si>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</si>
  <si>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</si>
  <si>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</si>
  <si>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</si>
  <si>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</si>
  <si>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</si>
  <si>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</si>
  <si>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</si>
  <si>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</si>
  <si>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</si>
  <si>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</si>
  <si>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</si>
  <si>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</si>
  <si>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</si>
  <si>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</si>
  <si>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</si>
  <si>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</si>
  <si>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</si>
  <si>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</si>
  <si>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</si>
  <si>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</si>
  <si>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</si>
  <si>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</si>
  <si>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</si>
  <si>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</si>
  <si>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</si>
  <si>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</si>
  <si>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</si>
  <si>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</si>
  <si>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</si>
  <si>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</si>
  <si>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</si>
  <si>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</si>
  <si>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</si>
  <si>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</si>
  <si>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</si>
  <si>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</si>
  <si>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</si>
  <si>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</si>
  <si>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</si>
  <si>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</si>
  <si>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</si>
  <si>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</si>
  <si>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</si>
  <si>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</si>
  <si>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</si>
  <si>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</si>
  <si>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</si>
  <si>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</si>
  <si>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</si>
  <si>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</si>
  <si>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</si>
  <si>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</si>
  <si>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</si>
  <si>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</si>
  <si>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</si>
  <si>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</si>
  <si>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</si>
  <si>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</si>
  <si>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</si>
  <si>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</si>
  <si>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</si>
  <si>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</si>
  <si>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</si>
  <si>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</si>
  <si>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</si>
  <si>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</si>
  <si>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</si>
  <si>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</si>
  <si>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</si>
  <si>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</si>
  <si>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</si>
  <si>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</si>
  <si>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</si>
  <si>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</si>
  <si>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</si>
  <si>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</si>
  <si>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</si>
  <si>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</si>
  <si>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</si>
  <si>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</si>
  <si>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</si>
  <si>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</si>
  <si>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</si>
  <si>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</si>
  <si>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</si>
  <si>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</si>
  <si>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</si>
  <si>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</si>
  <si>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</si>
  <si>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</si>
  <si>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</si>
  <si>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</si>
  <si>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</si>
  <si>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</si>
  <si>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</si>
  <si>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</si>
  <si>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</si>
  <si>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</si>
  <si>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</si>
  <si>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</si>
  <si>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</si>
  <si>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</si>
  <si>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</si>
  <si>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</si>
  <si>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</si>
  <si>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</si>
  <si>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</si>
  <si>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</si>
  <si>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</si>
  <si>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</si>
  <si>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</si>
  <si>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</si>
  <si>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</si>
  <si>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</si>
  <si>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</si>
  <si>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</si>
  <si>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</si>
  <si>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</si>
  <si>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</si>
  <si>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</si>
  <si>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</si>
  <si>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</si>
  <si>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</si>
  <si>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</si>
  <si>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</si>
  <si>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</si>
  <si>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</si>
  <si>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</si>
  <si>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</si>
  <si>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</si>
  <si>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</si>
  <si>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</si>
  <si>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</si>
  <si>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</si>
  <si>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</si>
  <si>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</si>
  <si>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</si>
  <si>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</si>
  <si>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</si>
  <si>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</si>
  <si>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</si>
  <si>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</si>
  <si>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</si>
  <si>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</si>
  <si>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</si>
  <si>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</si>
  <si>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</si>
  <si>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</si>
  <si>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</si>
  <si>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</si>
  <si>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</si>
  <si>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</si>
  <si>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</si>
  <si>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</si>
  <si>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</si>
  <si>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</si>
  <si>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</si>
  <si>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</si>
  <si>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</si>
  <si>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</si>
  <si>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</si>
  <si>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</si>
  <si>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</si>
  <si>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</si>
  <si>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</si>
  <si>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</si>
  <si>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</si>
  <si>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</si>
  <si>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</si>
  <si>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</si>
  <si>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</si>
  <si>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</si>
  <si>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</si>
  <si>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</si>
  <si>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</si>
  <si>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</si>
  <si>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</si>
  <si>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</si>
  <si>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</si>
  <si>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</si>
  <si>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</si>
  <si>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</si>
  <si>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</si>
  <si>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</si>
  <si>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</si>
  <si>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</si>
  <si>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</si>
  <si>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</si>
  <si>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</si>
  <si>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</si>
  <si>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</si>
  <si>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</si>
  <si>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</si>
  <si>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</si>
  <si>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</si>
  <si>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</si>
  <si>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</si>
  <si>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</si>
  <si>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</si>
  <si>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</si>
  <si>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</si>
  <si>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</si>
  <si>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</si>
  <si>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</si>
  <si>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</si>
  <si>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</si>
  <si>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</si>
  <si>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</si>
  <si>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</si>
  <si>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</si>
  <si>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</si>
  <si>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</si>
  <si>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</si>
  <si>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</si>
  <si>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</si>
  <si>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</si>
  <si>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</si>
  <si>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</si>
  <si>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</si>
  <si>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</si>
  <si>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</si>
  <si>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</si>
  <si>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</si>
  <si>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</si>
  <si>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</si>
  <si>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</si>
  <si>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</si>
  <si>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</si>
  <si>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</si>
  <si>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</si>
  <si>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</si>
  <si>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</si>
  <si>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</si>
  <si>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</si>
  <si>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</si>
  <si>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</si>
  <si>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</si>
  <si>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</si>
  <si>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</si>
  <si>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</si>
  <si>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</si>
  <si>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</si>
  <si>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</si>
  <si>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</si>
  <si>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</si>
  <si>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</si>
  <si>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</si>
  <si>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</si>
  <si>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</si>
  <si>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</si>
  <si>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</si>
  <si>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</si>
  <si>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</si>
  <si>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</si>
  <si>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</si>
  <si>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</si>
  <si>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</si>
  <si>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</si>
  <si>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</si>
  <si>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</si>
  <si>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</si>
  <si>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</si>
  <si>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</si>
  <si>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</si>
  <si>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</si>
  <si>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</si>
  <si>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</si>
  <si>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</si>
  <si>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</si>
  <si>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</si>
  <si>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</si>
  <si>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</si>
  <si>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</si>
  <si>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</si>
  <si>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</si>
  <si>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</si>
  <si>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</si>
  <si>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</si>
  <si>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</si>
  <si>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</si>
  <si>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</si>
  <si>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</si>
  <si>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</si>
  <si>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</si>
  <si>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</si>
  <si>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</si>
  <si>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</si>
  <si>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</si>
  <si>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</si>
  <si>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</si>
  <si>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</si>
  <si>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</si>
  <si>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</si>
  <si>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</si>
  <si>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</si>
  <si>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</si>
  <si>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</si>
  <si>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</si>
  <si>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</si>
  <si>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</si>
  <si>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</si>
  <si>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</si>
  <si>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</si>
  <si>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</si>
  <si>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</si>
  <si>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</si>
  <si>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</si>
  <si>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</si>
  <si>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</si>
  <si>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</si>
  <si>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</si>
  <si>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</si>
  <si>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</si>
  <si>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</si>
  <si>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</si>
  <si>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</si>
  <si>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</si>
  <si>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</si>
  <si>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</si>
  <si>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</si>
  <si>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</si>
  <si>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</si>
  <si>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</si>
  <si>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</si>
  <si>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</si>
  <si>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</si>
  <si>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</si>
  <si>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</si>
  <si>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</si>
  <si>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</si>
  <si>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</si>
  <si>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</si>
  <si>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</si>
  <si>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</si>
  <si>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</si>
  <si>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</si>
  <si>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</si>
  <si>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</si>
  <si>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</si>
  <si>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</si>
  <si>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</si>
  <si>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</si>
  <si>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</si>
  <si>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</si>
  <si>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</si>
  <si>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</si>
  <si>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</si>
  <si>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</si>
  <si>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</si>
  <si>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</si>
  <si>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</si>
  <si>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</si>
  <si>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</si>
  <si>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</si>
  <si>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</si>
  <si>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</si>
  <si>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</si>
  <si>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</si>
  <si>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</si>
  <si>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</si>
  <si>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</si>
  <si>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</si>
  <si>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</si>
  <si>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</si>
  <si>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</si>
  <si>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</si>
  <si>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</si>
  <si>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</si>
  <si>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</si>
  <si>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</si>
  <si>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</si>
  <si>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</si>
  <si>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</si>
  <si>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</si>
  <si>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</si>
  <si>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</si>
  <si>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</si>
  <si>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</si>
  <si>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</si>
  <si>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</si>
  <si>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</si>
  <si>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</si>
  <si>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</si>
  <si>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</si>
  <si>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</si>
  <si>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</si>
  <si>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</si>
  <si>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</si>
  <si>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</si>
  <si>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</si>
  <si>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</si>
  <si>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</si>
  <si>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</si>
  <si>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</si>
  <si>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</si>
  <si>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</si>
  <si>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</si>
  <si>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</si>
  <si>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</si>
  <si>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</si>
  <si>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</si>
  <si>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</si>
  <si>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</si>
  <si>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</si>
  <si>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</si>
  <si>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</si>
  <si>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</si>
  <si>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</si>
  <si>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</si>
  <si>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</si>
  <si>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</si>
  <si>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</si>
  <si>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</si>
  <si>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</si>
  <si>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</si>
  <si>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</si>
  <si>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</si>
  <si>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</si>
  <si>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</si>
  <si>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</si>
  <si>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</si>
  <si>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</si>
  <si>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</si>
  <si>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</si>
  <si>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</si>
  <si>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</si>
  <si>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</si>
  <si>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</si>
  <si>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</si>
  <si>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</si>
  <si>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</si>
  <si>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</si>
  <si>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</si>
  <si>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</si>
  <si>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</si>
  <si>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</si>
  <si>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</si>
  <si>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</si>
  <si>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</si>
  <si>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</si>
  <si>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</si>
  <si>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</si>
  <si>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</si>
  <si>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</si>
  <si>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</si>
  <si>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</si>
  <si>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</si>
  <si>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</si>
  <si>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</si>
  <si>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</si>
  <si>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</si>
  <si>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</si>
  <si>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</si>
  <si>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</si>
  <si>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</si>
  <si>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</si>
  <si>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</si>
  <si>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</si>
  <si>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</si>
  <si>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</si>
  <si>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</si>
  <si>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</si>
  <si>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</si>
  <si>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</si>
  <si>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</si>
  <si>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</si>
  <si>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</si>
  <si>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</si>
  <si>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</si>
  <si>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</si>
  <si>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</si>
  <si>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</si>
  <si>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</si>
  <si>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</si>
  <si>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</si>
  <si>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</si>
  <si>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</si>
  <si>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</si>
  <si>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</si>
  <si>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</si>
  <si>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</si>
  <si>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</si>
  <si>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</si>
  <si>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</si>
  <si>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</si>
  <si>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</si>
  <si>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</si>
  <si>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</si>
  <si>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</si>
  <si>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</si>
  <si>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</si>
  <si>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</si>
  <si>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</si>
  <si>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</si>
  <si>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</si>
  <si>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</si>
  <si>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</si>
  <si>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</si>
  <si>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</si>
  <si>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</si>
  <si>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</si>
  <si>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</si>
  <si>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</si>
  <si>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</si>
  <si>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</si>
  <si>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</si>
  <si>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</si>
  <si>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</si>
  <si>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</si>
  <si>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</si>
  <si>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</si>
  <si>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</si>
  <si>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</si>
  <si>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</si>
  <si>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</si>
  <si>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</si>
  <si>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</si>
  <si>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</si>
  <si>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</si>
  <si>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</si>
  <si>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</si>
  <si>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</si>
  <si>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</si>
  <si>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</si>
  <si>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</si>
  <si>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</si>
  <si>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</si>
  <si>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</si>
  <si>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</si>
  <si>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</si>
  <si>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</si>
  <si>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</si>
  <si>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</si>
  <si>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</si>
  <si>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</si>
  <si>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</si>
  <si>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</si>
  <si>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</si>
  <si>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</si>
  <si>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</si>
  <si>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</si>
  <si>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</si>
  <si>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</si>
  <si>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</si>
  <si>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</si>
  <si>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</si>
  <si>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</si>
  <si>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</si>
  <si>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</si>
  <si>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</si>
  <si>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</si>
  <si>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</si>
  <si>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</si>
  <si>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</si>
  <si>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</si>
  <si>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</si>
  <si>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</si>
  <si>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</si>
  <si>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</si>
  <si>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</si>
  <si>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</si>
  <si>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</si>
  <si>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</si>
  <si>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</si>
  <si>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</si>
  <si>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</si>
  <si>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</si>
  <si>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</si>
  <si>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</si>
  <si>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</si>
  <si>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</si>
  <si>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</si>
  <si>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</si>
  <si>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</si>
  <si>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</si>
  <si>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</si>
  <si>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</si>
  <si>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</si>
  <si>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</si>
  <si>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</si>
  <si>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</si>
  <si>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</si>
  <si>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</si>
  <si>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</si>
  <si>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</si>
  <si>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</si>
  <si>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</si>
  <si>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</si>
  <si>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</si>
  <si>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</si>
  <si>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</si>
  <si>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</si>
  <si>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</si>
  <si>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</si>
  <si>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</si>
  <si>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</si>
  <si>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</si>
  <si>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</si>
  <si>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</si>
  <si>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</si>
  <si>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</si>
  <si>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</si>
  <si>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</si>
  <si>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</si>
  <si>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</si>
  <si>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</si>
  <si>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</si>
  <si>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</si>
  <si>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</si>
  <si>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</si>
  <si>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</si>
  <si>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</si>
  <si>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</si>
  <si>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</si>
  <si>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</si>
  <si>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</si>
  <si>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</si>
  <si>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</si>
  <si>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</si>
  <si>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</si>
  <si>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</si>
  <si>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</si>
  <si>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</si>
  <si>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</si>
  <si>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</si>
  <si>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</si>
  <si>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</si>
  <si>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</si>
  <si>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</si>
  <si>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</si>
  <si>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</si>
  <si>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</si>
  <si>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</si>
  <si>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</si>
  <si>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</si>
  <si>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</si>
  <si>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</si>
  <si>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</si>
  <si>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</si>
  <si>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</si>
  <si>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</si>
  <si>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</si>
  <si>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</si>
  <si>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</si>
  <si>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</si>
  <si>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</si>
  <si>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</si>
  <si>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</si>
  <si>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</si>
  <si>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</si>
  <si>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</si>
  <si>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</si>
  <si>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</si>
  <si>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</si>
  <si>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</si>
  <si>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</si>
  <si>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</si>
  <si>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</si>
  <si>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</si>
  <si>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</si>
  <si>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</si>
  <si>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</si>
  <si>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</si>
  <si>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</si>
  <si>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</si>
  <si>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</si>
  <si>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</si>
  <si>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</si>
  <si>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</si>
  <si>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</si>
  <si>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</si>
  <si>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</si>
  <si>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</si>
  <si>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</si>
  <si>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</si>
  <si>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</si>
  <si>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</si>
  <si>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</si>
  <si>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</si>
  <si>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</si>
  <si>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</si>
  <si>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</si>
  <si>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</si>
  <si>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</si>
  <si>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</si>
  <si>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</si>
  <si>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</si>
  <si>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</si>
  <si>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</si>
  <si>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</si>
  <si>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</si>
  <si>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</si>
  <si>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</si>
  <si>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</si>
  <si>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</si>
  <si>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</si>
  <si>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</si>
  <si>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</si>
  <si>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</si>
  <si>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</si>
  <si>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</si>
  <si>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</si>
  <si>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</si>
  <si>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</si>
  <si>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</si>
  <si>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</si>
  <si>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</si>
  <si>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</si>
  <si>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</si>
  <si>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</si>
  <si>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</si>
  <si>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</si>
  <si>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</si>
  <si>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</si>
  <si>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</si>
  <si>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</si>
  <si>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</si>
  <si>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</si>
  <si>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</si>
  <si>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</si>
  <si>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</si>
  <si>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</si>
  <si>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</si>
  <si>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</si>
  <si>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</si>
  <si>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</si>
  <si>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</si>
  <si>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</si>
  <si>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</si>
  <si>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</si>
  <si>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</si>
  <si>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</si>
  <si>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</si>
  <si>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</si>
  <si>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</si>
  <si>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</si>
  <si>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</si>
  <si>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</si>
  <si>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</si>
  <si>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</si>
  <si>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</si>
  <si>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</si>
  <si>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</si>
  <si>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</si>
  <si>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</si>
  <si>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</si>
  <si>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</si>
  <si>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</si>
  <si>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</si>
  <si>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</si>
  <si>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</si>
  <si>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</si>
  <si>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</si>
  <si>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</si>
  <si>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</si>
  <si>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</si>
  <si>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</si>
  <si>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</si>
  <si>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</si>
  <si>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</si>
  <si>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</si>
  <si>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</si>
  <si>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</si>
  <si>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</si>
  <si>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</si>
  <si>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</si>
  <si>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</si>
  <si>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</si>
  <si>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</si>
  <si>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</si>
  <si>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</si>
  <si>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</si>
  <si>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</si>
  <si>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</si>
  <si>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</si>
  <si>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</si>
  <si>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</si>
  <si>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</si>
  <si>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</si>
  <si>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</si>
  <si>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</si>
  <si>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</si>
  <si>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</si>
  <si>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</si>
  <si>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</si>
  <si>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</si>
  <si>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</si>
  <si>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</si>
  <si>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</si>
  <si>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</si>
  <si>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</si>
  <si>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</si>
  <si>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</si>
  <si>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</si>
  <si>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</si>
  <si>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</si>
  <si>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</si>
  <si>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</si>
  <si>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</si>
  <si>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</si>
  <si>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</si>
  <si>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</si>
  <si>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</si>
  <si>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</si>
  <si>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</si>
  <si>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</si>
  <si>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</si>
  <si>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</si>
  <si>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</si>
  <si>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</si>
  <si>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</si>
  <si>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</si>
  <si>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</si>
  <si>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</si>
  <si>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</si>
  <si>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</si>
  <si>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</si>
  <si>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</si>
  <si>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</si>
  <si>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</si>
  <si>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</si>
  <si>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</si>
  <si>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</si>
  <si>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</si>
  <si>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</si>
  <si>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</si>
  <si>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</si>
  <si>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</si>
  <si>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</si>
  <si>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</si>
  <si>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</si>
  <si>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</si>
  <si>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</si>
  <si>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</si>
  <si>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</si>
  <si>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</si>
  <si>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</si>
  <si>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</si>
  <si>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</si>
  <si>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</si>
  <si>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</si>
  <si>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</si>
  <si>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</si>
  <si>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</si>
  <si>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</si>
  <si>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</si>
  <si>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</si>
  <si>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</si>
  <si>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</si>
  <si>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</si>
  <si>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</si>
  <si>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</si>
  <si>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</si>
  <si>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</si>
  <si>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</si>
  <si>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</si>
  <si>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</si>
  <si>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</si>
  <si>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</si>
  <si>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</si>
  <si>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</si>
  <si>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</si>
  <si>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</si>
  <si>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</si>
  <si>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</si>
  <si>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</si>
  <si>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</si>
  <si>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</si>
  <si>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</si>
  <si>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</si>
  <si>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</si>
  <si>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</si>
  <si>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</si>
  <si>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</si>
  <si>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</si>
  <si>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</si>
  <si>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</si>
  <si>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</si>
  <si>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</si>
  <si>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</si>
  <si>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</si>
  <si>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</si>
  <si>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</si>
  <si>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</si>
  <si>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</si>
  <si>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</si>
  <si>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</si>
  <si>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</si>
  <si>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</si>
  <si>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</si>
  <si>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</si>
  <si>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</si>
  <si>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</si>
  <si>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</si>
  <si>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</si>
  <si>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</si>
  <si>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</si>
  <si>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</si>
  <si>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</si>
  <si>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</si>
  <si>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</si>
  <si>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</si>
  <si>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</si>
  <si>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</si>
  <si>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</si>
  <si>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</si>
  <si>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</si>
  <si>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</si>
  <si>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</si>
  <si>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</si>
  <si>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</si>
  <si>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</si>
  <si>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</si>
  <si>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</si>
  <si>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</si>
  <si>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</si>
  <si>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</si>
  <si>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</si>
  <si>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</si>
  <si>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</si>
  <si>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</si>
  <si>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</si>
  <si>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</si>
  <si>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</si>
  <si>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</si>
  <si>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</si>
  <si>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</si>
  <si>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</si>
  <si>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</si>
  <si>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</si>
  <si>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</si>
  <si>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</si>
  <si>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</si>
  <si>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</si>
  <si>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</si>
  <si>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</si>
  <si>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</si>
  <si>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</si>
  <si>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</si>
  <si>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</si>
  <si>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</si>
  <si>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</si>
  <si>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</si>
  <si>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</si>
  <si>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</si>
  <si>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</si>
  <si>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</si>
  <si>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</si>
  <si>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</si>
  <si>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</si>
  <si>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</si>
  <si>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</si>
  <si>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</si>
  <si>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</si>
  <si>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</si>
  <si>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</si>
  <si>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</si>
  <si>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</si>
  <si>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</si>
  <si>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</si>
  <si>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</si>
  <si>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</si>
  <si>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</si>
  <si>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</si>
  <si>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</si>
  <si>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</si>
  <si>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</si>
  <si>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</si>
  <si>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</si>
  <si>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</si>
  <si>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</si>
  <si>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</si>
  <si>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</si>
  <si>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</si>
  <si>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</si>
  <si>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</si>
  <si>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</si>
  <si>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</si>
  <si>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</si>
  <si>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</si>
  <si>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</si>
  <si>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</si>
  <si>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</si>
  <si>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</si>
  <si>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</si>
  <si>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</si>
  <si>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</si>
  <si>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</si>
  <si>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</si>
  <si>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</si>
  <si>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</si>
  <si>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</si>
  <si>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</si>
  <si>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</si>
  <si>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</si>
  <si>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</si>
  <si>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</si>
  <si>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</si>
  <si>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</si>
  <si>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</si>
  <si>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</si>
  <si>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</si>
  <si>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</si>
  <si>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</si>
  <si>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</si>
  <si>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</si>
  <si>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</si>
  <si>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</si>
  <si>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</si>
  <si>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</si>
  <si>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</si>
  <si>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</si>
  <si>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</si>
  <si>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</si>
  <si>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</si>
  <si>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</si>
  <si>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</si>
  <si>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</si>
  <si>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</si>
  <si>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</si>
  <si>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</si>
  <si>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</si>
  <si>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</si>
  <si>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</si>
  <si>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</si>
  <si>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</si>
  <si>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</si>
  <si>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</si>
  <si>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</si>
  <si>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</si>
  <si>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</si>
  <si>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</si>
  <si>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</si>
  <si>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</si>
  <si>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</si>
  <si>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</si>
  <si>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</si>
  <si>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</si>
  <si>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</si>
  <si>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</si>
  <si>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</si>
  <si>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</si>
  <si>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</si>
  <si>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</si>
  <si>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</si>
  <si>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</si>
  <si>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</si>
  <si>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</si>
  <si>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</si>
  <si>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</si>
  <si>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</si>
  <si>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</si>
  <si>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</si>
  <si>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</si>
  <si>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</si>
  <si>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</si>
  <si>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</si>
  <si>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</si>
  <si>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</si>
  <si>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</si>
  <si>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</si>
  <si>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</si>
  <si>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</si>
  <si>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</si>
  <si>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</si>
  <si>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</si>
  <si>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</si>
  <si>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</si>
  <si>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</si>
  <si>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</si>
  <si>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</si>
  <si>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</si>
  <si>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</si>
  <si>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</si>
  <si>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</si>
  <si>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</si>
  <si>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</si>
  <si>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</si>
  <si>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</si>
  <si>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</si>
  <si>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</si>
  <si>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</si>
  <si>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</si>
  <si>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</si>
  <si>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</si>
  <si>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</si>
  <si>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</si>
  <si>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</si>
  <si>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</si>
  <si>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</si>
  <si>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</si>
  <si>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</si>
  <si>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</si>
  <si>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</si>
  <si>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</si>
  <si>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</si>
  <si>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</si>
  <si>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</si>
  <si>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</si>
  <si>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</si>
  <si>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</si>
  <si>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</si>
  <si>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</si>
  <si>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</si>
  <si>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</si>
  <si>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</si>
  <si>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</si>
  <si>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</si>
  <si>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</si>
  <si>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</si>
  <si>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</si>
  <si>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</si>
  <si>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</si>
  <si>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</si>
  <si>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</si>
  <si>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</si>
  <si>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</si>
  <si>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</si>
  <si>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</si>
  <si>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</si>
  <si>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</si>
  <si>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</si>
  <si>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</si>
  <si>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</si>
  <si>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</si>
  <si>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</si>
  <si>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</si>
  <si>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</si>
  <si>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</si>
  <si>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</si>
  <si>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</si>
  <si>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</si>
  <si>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</si>
  <si>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</si>
  <si>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</si>
  <si>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</si>
  <si>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</si>
  <si>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</si>
  <si>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</si>
  <si>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</si>
  <si>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</si>
  <si>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</si>
  <si>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</si>
  <si>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</si>
  <si>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</si>
  <si>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</si>
  <si>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</si>
  <si>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</si>
  <si>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</si>
  <si>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</si>
  <si>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</si>
  <si>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</si>
  <si>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</si>
  <si>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</si>
  <si>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</si>
  <si>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</si>
  <si>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</si>
  <si>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</si>
  <si>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</si>
  <si>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</si>
  <si>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</si>
  <si>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</si>
  <si>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</si>
  <si>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</si>
  <si>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</si>
  <si>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</si>
  <si>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</si>
  <si>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</si>
  <si>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</si>
  <si>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</si>
  <si>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</si>
  <si>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</si>
  <si>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</si>
  <si>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</si>
  <si>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</si>
  <si>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</si>
  <si>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</si>
  <si>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</si>
  <si>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</si>
  <si>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</si>
  <si>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</si>
  <si>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</si>
  <si>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</si>
  <si>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</si>
  <si>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</si>
  <si>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</si>
  <si>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</si>
  <si>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</si>
  <si>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</si>
  <si>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</si>
  <si>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</si>
  <si>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</si>
  <si>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</si>
  <si>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</si>
  <si>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</si>
  <si>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</si>
  <si>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</si>
  <si>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</si>
  <si>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</si>
  <si>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</si>
  <si>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</si>
  <si>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</si>
  <si>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</si>
  <si>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</si>
  <si>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</si>
  <si>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</si>
  <si>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</si>
  <si>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</si>
  <si>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</si>
  <si>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</si>
  <si>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</si>
  <si>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</si>
  <si>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</si>
  <si>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</si>
  <si>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</si>
  <si>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</si>
  <si>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</si>
  <si>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</si>
  <si>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</si>
  <si>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</si>
  <si>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</si>
  <si>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</si>
  <si>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</si>
  <si>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</si>
  <si>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</si>
  <si>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</si>
  <si>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</si>
  <si>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</si>
  <si>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</si>
  <si>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</si>
  <si>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</si>
  <si>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</si>
  <si>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</si>
  <si>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</si>
  <si>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</si>
  <si>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</si>
  <si>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</si>
  <si>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</si>
  <si>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</si>
  <si>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</si>
  <si>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</si>
  <si>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</si>
  <si>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</si>
  <si>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</si>
  <si>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</si>
  <si>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</si>
  <si>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</si>
  <si>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</si>
  <si>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</si>
  <si>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</si>
  <si>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</si>
  <si>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</si>
  <si>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</si>
  <si>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</si>
  <si>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</si>
  <si>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</si>
  <si>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</si>
  <si>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</si>
  <si>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</si>
  <si>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</si>
  <si>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</si>
  <si>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</si>
  <si>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</si>
  <si>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</si>
  <si>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</si>
  <si>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</si>
  <si>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</si>
  <si>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</si>
  <si>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</si>
  <si>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</si>
  <si>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</si>
  <si>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</si>
  <si>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</si>
  <si>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</si>
  <si>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</si>
  <si>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</si>
  <si>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</si>
  <si>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</si>
  <si>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</si>
  <si>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</si>
  <si>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</si>
  <si>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</si>
  <si>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</si>
  <si>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</si>
  <si>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</si>
  <si>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</si>
  <si>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</si>
  <si>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</si>
  <si>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</si>
  <si>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</si>
  <si>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</si>
  <si>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</si>
  <si>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</si>
  <si>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</si>
  <si>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</si>
  <si>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</si>
  <si>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</si>
  <si>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</si>
  <si>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</si>
  <si>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</si>
  <si>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</si>
  <si>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</si>
  <si>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</si>
  <si>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</si>
  <si>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</si>
  <si>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</si>
  <si>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</si>
  <si>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</si>
  <si>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</si>
  <si>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</si>
  <si>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</si>
  <si>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</si>
  <si>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</si>
  <si>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</si>
  <si>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</si>
  <si>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</si>
  <si>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</si>
  <si>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</si>
  <si>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</si>
  <si>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</si>
  <si>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</si>
  <si>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</si>
  <si>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</si>
  <si>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</si>
  <si>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</si>
  <si>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</si>
  <si>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</si>
  <si>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</si>
  <si>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</si>
  <si>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</si>
  <si>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</si>
  <si>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</si>
  <si>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</si>
  <si>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</si>
  <si>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</si>
  <si>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</si>
  <si>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</si>
  <si>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</si>
  <si>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</si>
  <si>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</si>
  <si>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</si>
  <si>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</si>
  <si>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</si>
  <si>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</si>
  <si>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</si>
  <si>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</si>
  <si>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</si>
  <si>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</si>
  <si>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</si>
  <si>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</si>
  <si>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</si>
  <si>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</si>
  <si>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</si>
  <si>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</si>
  <si>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</si>
  <si>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</si>
  <si>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</si>
  <si>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</si>
  <si>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</si>
  <si>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</si>
  <si>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</si>
  <si>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</si>
  <si>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</si>
  <si>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</si>
  <si>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</si>
  <si>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</si>
  <si>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</si>
  <si>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</si>
  <si>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</si>
  <si>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</si>
  <si>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</si>
  <si>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</si>
  <si>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</si>
  <si>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</si>
  <si>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</si>
  <si>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</si>
  <si>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</si>
  <si>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</si>
  <si>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</si>
  <si>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</si>
  <si>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</si>
  <si>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</si>
  <si>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</si>
  <si>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</si>
  <si>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</si>
  <si>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</si>
  <si>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</si>
  <si>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</si>
  <si>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</si>
  <si>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</si>
  <si>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</si>
  <si>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</si>
  <si>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</si>
  <si>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</si>
  <si>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</si>
  <si>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</si>
  <si>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</si>
  <si>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</si>
  <si>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</si>
  <si>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</si>
  <si>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</si>
  <si>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</si>
  <si>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</si>
  <si>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</si>
  <si>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</si>
  <si>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</si>
  <si>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</si>
  <si>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</si>
  <si>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</si>
  <si>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</si>
  <si>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</si>
  <si>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</si>
  <si>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</si>
  <si>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</si>
  <si>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</si>
  <si>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</si>
  <si>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</si>
  <si>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</si>
  <si>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</si>
  <si>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</si>
  <si>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</si>
  <si>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</si>
  <si>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</si>
  <si>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</si>
  <si>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</si>
  <si>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</si>
  <si>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</si>
  <si>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</si>
  <si>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</si>
  <si>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</si>
  <si>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</si>
  <si>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</si>
  <si>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</si>
  <si>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</si>
  <si>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</si>
  <si>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</si>
  <si>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</si>
  <si>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</si>
  <si>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</si>
  <si>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</si>
  <si>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</si>
  <si>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</si>
  <si>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</si>
  <si>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</si>
  <si>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</si>
  <si>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</si>
  <si>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</si>
  <si>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</si>
  <si>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</si>
  <si>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</si>
  <si>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</si>
  <si>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</si>
  <si>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</si>
  <si>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</si>
  <si>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</si>
  <si>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</si>
  <si>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</si>
  <si>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</si>
  <si>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</si>
  <si>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</si>
  <si>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</si>
  <si>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</si>
  <si>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</si>
  <si>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</si>
  <si>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</si>
  <si>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</si>
  <si>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</si>
  <si>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</si>
  <si>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</si>
  <si>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</si>
  <si>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</si>
  <si>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</si>
  <si>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</si>
  <si>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</si>
  <si>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</si>
  <si>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</si>
  <si>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</si>
  <si>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</si>
  <si>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</si>
  <si>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</si>
  <si>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</si>
  <si>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</si>
  <si>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</si>
  <si>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</si>
  <si>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</si>
  <si>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</si>
  <si>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</si>
  <si>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</si>
  <si>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</si>
  <si>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</si>
  <si>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</si>
  <si>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</si>
  <si>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</si>
  <si>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</si>
  <si>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</si>
  <si>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</si>
  <si>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</si>
  <si>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</si>
  <si>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</si>
  <si>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</si>
  <si>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</si>
  <si>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</si>
  <si>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</si>
  <si>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</si>
  <si>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</si>
  <si>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</si>
  <si>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</si>
  <si>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</si>
  <si>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</si>
  <si>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</si>
  <si>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</si>
  <si>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</si>
  <si>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</si>
  <si>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</si>
  <si>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</si>
  <si>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</si>
  <si>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</si>
  <si>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</si>
  <si>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</si>
  <si>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</si>
  <si>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</si>
  <si>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</si>
  <si>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</si>
  <si>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</si>
  <si>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</si>
  <si>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</si>
  <si>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</si>
  <si>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</si>
  <si>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</si>
  <si>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</si>
  <si>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</si>
  <si>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</si>
  <si>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</si>
  <si>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</si>
  <si>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</si>
  <si>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</si>
  <si>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</si>
  <si>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</si>
  <si>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</si>
  <si>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</si>
  <si>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</si>
  <si>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</si>
  <si>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</si>
  <si>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</si>
  <si>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</si>
  <si>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</si>
  <si>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</si>
  <si>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</si>
  <si>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</si>
  <si>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</si>
  <si>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</si>
  <si>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</si>
  <si>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</si>
  <si>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</si>
  <si>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</si>
  <si>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</si>
  <si>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</si>
  <si>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</si>
  <si>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</si>
  <si>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</si>
  <si>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</si>
  <si>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</si>
  <si>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</si>
  <si>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</si>
  <si>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</si>
  <si>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</si>
  <si>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</si>
  <si>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</si>
  <si>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</si>
  <si>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</si>
  <si>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</si>
  <si>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</si>
  <si>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</si>
  <si>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</si>
  <si>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</si>
  <si>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</si>
  <si>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</si>
  <si>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</si>
  <si>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</si>
  <si>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</si>
  <si>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</si>
  <si>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</si>
  <si>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</si>
  <si>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</si>
  <si>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</si>
  <si>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</si>
  <si>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</si>
  <si>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</si>
  <si>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</si>
  <si>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</si>
  <si>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</si>
  <si>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</si>
  <si>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</si>
  <si>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</si>
  <si>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</si>
  <si>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</si>
  <si>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</si>
  <si>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</si>
  <si>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</si>
  <si>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</si>
  <si>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</si>
  <si>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</si>
  <si>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</si>
  <si>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</si>
  <si>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</si>
  <si>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</si>
  <si>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</si>
  <si>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</si>
  <si>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</si>
  <si>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</si>
  <si>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</si>
  <si>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</si>
  <si>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</si>
  <si>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</si>
  <si>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</si>
  <si>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</si>
  <si>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</si>
  <si>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</si>
  <si>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</si>
  <si>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</si>
  <si>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</si>
  <si>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</si>
  <si>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</si>
  <si>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</si>
  <si>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</si>
  <si>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</si>
  <si>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</si>
  <si>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</si>
  <si>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</si>
  <si>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</si>
  <si>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</si>
  <si>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</si>
  <si>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</si>
  <si>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</si>
  <si>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</si>
  <si>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</si>
  <si>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</si>
  <si>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</si>
  <si>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</si>
  <si>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</si>
  <si>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</si>
  <si>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</si>
  <si>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</si>
  <si>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</si>
  <si>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</si>
  <si>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</si>
  <si>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</si>
  <si>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</si>
  <si>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</si>
  <si>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</si>
  <si>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</si>
  <si>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</si>
  <si>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</si>
  <si>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</si>
  <si>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</si>
  <si>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</si>
  <si>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</si>
  <si>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</si>
  <si>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</si>
  <si>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</si>
  <si>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</si>
  <si>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</si>
  <si>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</si>
  <si>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</si>
  <si>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</si>
  <si>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</si>
  <si>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</si>
  <si>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</si>
  <si>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</si>
  <si>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</si>
  <si>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</si>
  <si>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</si>
  <si>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</si>
  <si>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</si>
  <si>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</si>
  <si>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</si>
  <si>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</si>
  <si>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</si>
  <si>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</si>
  <si>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</si>
  <si>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</si>
  <si>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</si>
  <si>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</si>
  <si>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</si>
  <si>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</si>
  <si>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</si>
  <si>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</si>
  <si>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</si>
  <si>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</si>
  <si>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</si>
  <si>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</si>
  <si>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</si>
  <si>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</si>
  <si>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</si>
  <si>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</si>
  <si>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</si>
  <si>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</si>
  <si>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</si>
  <si>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</si>
  <si>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</si>
  <si>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</si>
  <si>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</si>
  <si>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</si>
  <si>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</si>
  <si>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</si>
  <si>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</si>
  <si>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</si>
  <si>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</si>
  <si>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</si>
  <si>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</si>
  <si>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</si>
  <si>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</si>
  <si>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</si>
  <si>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</si>
  <si>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</si>
  <si>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</si>
  <si>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</si>
  <si>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</si>
  <si>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</si>
  <si>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</si>
  <si>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</si>
  <si>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</si>
  <si>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</si>
  <si>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</si>
  <si>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</si>
  <si>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</si>
  <si>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</si>
  <si>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</si>
  <si>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</si>
  <si>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</si>
  <si>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</si>
  <si>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</si>
  <si>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</si>
  <si>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</si>
  <si>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</si>
  <si>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</si>
  <si>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</si>
  <si>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</si>
  <si>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</si>
  <si>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</si>
  <si>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</si>
  <si>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</si>
  <si>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</si>
  <si>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</si>
  <si>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</si>
  <si>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</si>
  <si>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</si>
  <si>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</si>
  <si>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</si>
  <si>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</si>
  <si>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</si>
  <si>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</si>
  <si>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</si>
  <si>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</si>
  <si>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</si>
  <si>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</si>
  <si>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</si>
  <si>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</si>
  <si>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</si>
  <si>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</si>
  <si>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</si>
  <si>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</si>
  <si>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</si>
  <si>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</si>
  <si>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</si>
  <si>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</si>
  <si>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</si>
  <si>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</si>
  <si>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</si>
  <si>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</si>
  <si>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</si>
  <si>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</si>
  <si>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</si>
  <si>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</si>
  <si>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</si>
  <si>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</si>
  <si>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</si>
  <si>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</si>
  <si>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</si>
  <si>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</si>
  <si>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</si>
  <si>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</si>
  <si>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</si>
  <si>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</si>
  <si>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</si>
  <si>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</si>
  <si>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</si>
  <si>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</si>
  <si>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</si>
  <si>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</si>
  <si>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</si>
  <si>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</si>
  <si>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</si>
  <si>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</si>
  <si>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</si>
  <si>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</si>
  <si>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</si>
  <si>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</si>
  <si>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</si>
  <si>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</si>
  <si>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</si>
  <si>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</si>
  <si>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</si>
  <si>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</si>
  <si>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</si>
  <si>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</si>
  <si>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</si>
  <si>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</si>
  <si>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</si>
  <si>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</si>
  <si>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</si>
  <si>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</si>
  <si>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</si>
  <si>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</si>
  <si>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</si>
  <si>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</si>
  <si>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</si>
  <si>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</si>
  <si>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</si>
  <si>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</si>
  <si>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</si>
  <si>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</si>
  <si>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</si>
  <si>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</si>
  <si>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</si>
  <si>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</si>
  <si>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</si>
  <si>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</si>
  <si>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</si>
  <si>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</si>
  <si>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</si>
  <si>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</si>
  <si>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</si>
  <si>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</si>
  <si>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</si>
  <si>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</si>
  <si>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</si>
  <si>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</si>
  <si>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</si>
  <si>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</si>
  <si>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</si>
  <si>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</si>
  <si>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</si>
  <si>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</si>
  <si>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</si>
  <si>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</si>
  <si>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</si>
  <si>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</si>
  <si>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</si>
  <si>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</si>
  <si>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</si>
  <si>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</si>
  <si>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</si>
  <si>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</si>
  <si>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</si>
  <si>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</si>
  <si>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</si>
  <si>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</si>
  <si>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</si>
  <si>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</si>
  <si>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</si>
  <si>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</si>
  <si>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</si>
  <si>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</si>
  <si>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</si>
  <si>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</si>
  <si>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</si>
  <si>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</si>
  <si>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</si>
  <si>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</si>
  <si>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</si>
  <si>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</si>
  <si>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</si>
  <si>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</si>
  <si>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</si>
  <si>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</si>
  <si>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</si>
  <si>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</si>
  <si>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</si>
  <si>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</si>
  <si>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</si>
  <si>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</si>
  <si>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</si>
  <si>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</si>
  <si>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</si>
  <si>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</si>
  <si>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</si>
  <si>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</si>
  <si>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</si>
  <si>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</si>
  <si>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</si>
  <si>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</si>
  <si>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</si>
  <si>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</si>
  <si>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</si>
  <si>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</si>
  <si>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</si>
  <si>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</si>
  <si>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</si>
  <si>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</si>
  <si>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</si>
  <si>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</si>
  <si>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</si>
  <si>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</si>
  <si>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</si>
  <si>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</si>
  <si>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</si>
  <si>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</si>
  <si>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</si>
  <si>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</si>
  <si>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</si>
  <si>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</si>
  <si>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</si>
  <si>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</si>
  <si>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</si>
  <si>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</si>
  <si>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</si>
  <si>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</si>
  <si>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</si>
  <si>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</si>
  <si>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</si>
  <si>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</si>
  <si>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</si>
  <si>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</si>
  <si>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</si>
  <si>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</si>
  <si>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</si>
  <si>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</si>
  <si>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</si>
  <si>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</si>
  <si>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</si>
  <si>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</si>
  <si>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</si>
  <si>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</si>
  <si>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</si>
  <si>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</si>
  <si>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</si>
  <si>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</si>
  <si>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</si>
  <si>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</si>
  <si>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</si>
  <si>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</si>
  <si>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</si>
  <si>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</si>
  <si>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</si>
  <si>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</si>
  <si>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</si>
  <si>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</si>
  <si>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</si>
  <si>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</si>
  <si>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</si>
  <si>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</si>
  <si>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</si>
  <si>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</si>
  <si>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</si>
  <si>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</si>
  <si>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</si>
  <si>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</si>
  <si>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</si>
  <si>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</si>
  <si>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</si>
  <si>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</si>
  <si>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</si>
  <si>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</si>
  <si>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</si>
  <si>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</si>
  <si>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</si>
  <si>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</si>
  <si>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</si>
  <si>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</si>
  <si>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</si>
  <si>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</si>
  <si>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</si>
  <si>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</si>
  <si>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</si>
  <si>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</si>
  <si>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</si>
  <si>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</si>
  <si>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</si>
  <si>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</si>
  <si>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</si>
  <si>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</si>
  <si>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</si>
  <si>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</si>
  <si>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</si>
  <si>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</si>
  <si>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</si>
  <si>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</si>
  <si>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</si>
  <si>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</si>
  <si>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</si>
  <si>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</si>
  <si>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</si>
  <si>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</si>
  <si>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</si>
  <si>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</si>
  <si>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</si>
  <si>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</si>
  <si>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</si>
  <si>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</si>
  <si>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</si>
  <si>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</si>
  <si>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</si>
  <si>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</si>
  <si>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</si>
  <si>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</si>
  <si>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</si>
  <si>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</si>
  <si>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</si>
  <si>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</si>
  <si>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</si>
  <si>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</si>
  <si>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</si>
  <si>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</si>
  <si>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</si>
  <si>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</si>
  <si>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</si>
  <si>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</si>
  <si>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</si>
  <si>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</si>
  <si>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</si>
  <si>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</si>
  <si>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</si>
  <si>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</si>
  <si>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</si>
  <si>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</si>
  <si>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</si>
  <si>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</si>
  <si>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</si>
  <si>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</si>
  <si>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</si>
  <si>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</si>
  <si>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</si>
  <si>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</si>
  <si>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</si>
  <si>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</si>
  <si>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</si>
  <si>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</si>
  <si>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</si>
  <si>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</si>
  <si>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</si>
  <si>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</si>
  <si>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</si>
  <si>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</si>
  <si>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</si>
  <si>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</si>
  <si>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</si>
  <si>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</si>
  <si>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</si>
  <si>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</si>
  <si>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</si>
  <si>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</si>
  <si>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</si>
  <si>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</si>
  <si>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</si>
  <si>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</si>
  <si>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</si>
  <si>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</si>
  <si>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</si>
  <si>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</si>
  <si>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</si>
  <si>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</si>
  <si>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</si>
  <si>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</si>
  <si>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</si>
  <si>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</si>
  <si>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</si>
  <si>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</si>
  <si>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</si>
  <si>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</si>
  <si>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</si>
  <si>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</si>
  <si>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</si>
  <si>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</si>
  <si>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</si>
  <si>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</si>
  <si>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</si>
  <si>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</si>
  <si>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</si>
  <si>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</si>
  <si>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</si>
  <si>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</si>
  <si>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</si>
  <si>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</si>
  <si>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</si>
  <si>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</si>
  <si>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</si>
  <si>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</si>
  <si>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</si>
  <si>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</si>
  <si>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</si>
  <si>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</si>
  <si>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</si>
  <si>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</si>
  <si>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</si>
  <si>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</si>
  <si>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</si>
  <si>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</si>
  <si>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</si>
  <si>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</si>
  <si>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</si>
  <si>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</si>
  <si>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</si>
  <si>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</si>
  <si>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</si>
  <si>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</si>
  <si>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</si>
  <si>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</si>
  <si>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</si>
  <si>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</si>
  <si>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</si>
  <si>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</si>
  <si>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</si>
  <si>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</si>
  <si>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</si>
  <si>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</si>
  <si>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</si>
  <si>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</si>
  <si>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</si>
  <si>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</si>
  <si>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</si>
  <si>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</si>
  <si>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</si>
  <si>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</si>
  <si>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</si>
  <si>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</si>
  <si>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</si>
  <si>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</si>
  <si>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</si>
  <si>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</si>
  <si>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</si>
  <si>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</si>
  <si>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</si>
  <si>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</si>
  <si>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</si>
  <si>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</si>
  <si>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</si>
  <si>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</si>
  <si>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</si>
  <si>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</si>
  <si>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</si>
  <si>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</si>
  <si>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</si>
  <si>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</si>
  <si>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</si>
  <si>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</si>
  <si>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</si>
  <si>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</si>
  <si>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</si>
  <si>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</si>
  <si>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</si>
  <si>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</si>
  <si>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</si>
  <si>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</si>
  <si>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</si>
  <si>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</si>
  <si>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</si>
  <si>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</si>
  <si>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</si>
  <si>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</si>
  <si>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</si>
  <si>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</si>
  <si>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</si>
  <si>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</si>
  <si>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</si>
  <si>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</si>
  <si>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</si>
  <si>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</si>
  <si>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</si>
  <si>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</si>
  <si>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</si>
  <si>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</si>
  <si>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</si>
  <si>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</si>
  <si>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</si>
  <si>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</si>
  <si>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</si>
  <si>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</si>
  <si>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</si>
  <si>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</si>
  <si>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</si>
  <si>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</si>
  <si>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</si>
  <si>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</si>
  <si>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</si>
  <si>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</si>
  <si>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</si>
  <si>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</si>
  <si>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</si>
  <si>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</si>
  <si>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</si>
  <si>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</si>
  <si>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</si>
  <si>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</si>
  <si>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</si>
  <si>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</si>
  <si>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</si>
  <si>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</si>
  <si>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</si>
  <si>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</si>
  <si>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</si>
  <si>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</si>
  <si>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</si>
  <si>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</si>
  <si>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</si>
  <si>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</si>
  <si>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</si>
  <si>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</si>
  <si>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</si>
  <si>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</si>
  <si>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</si>
  <si>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</si>
  <si>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</si>
  <si>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</si>
  <si>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</si>
  <si>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</si>
  <si>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</si>
  <si>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</si>
  <si>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</si>
  <si>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</si>
  <si>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</si>
  <si>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</si>
  <si>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</si>
  <si>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</si>
  <si>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</si>
  <si>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</si>
  <si>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</si>
  <si>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</si>
  <si>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</si>
  <si>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</si>
  <si>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</si>
  <si>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</si>
  <si>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</si>
  <si>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</si>
  <si>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</si>
  <si>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</si>
  <si>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</si>
  <si>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</si>
  <si>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</si>
  <si>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</si>
  <si>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</si>
  <si>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</si>
  <si>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</si>
  <si>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</si>
  <si>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</si>
  <si>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</si>
  <si>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</si>
  <si>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</si>
  <si>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</si>
  <si>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</si>
  <si>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</si>
  <si>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</si>
  <si>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</si>
  <si>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</si>
  <si>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</si>
  <si>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</si>
  <si>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</si>
  <si>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</si>
  <si>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</si>
  <si>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</si>
  <si>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</si>
  <si>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</si>
  <si>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</si>
  <si>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</si>
  <si>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</si>
  <si>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</si>
  <si>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</si>
  <si>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</si>
  <si>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</si>
  <si>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</si>
  <si>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</si>
  <si>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</si>
  <si>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</si>
  <si>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</si>
  <si>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</si>
  <si>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</si>
  <si>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</si>
  <si>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</si>
  <si>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</si>
  <si>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</si>
  <si>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</si>
  <si>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</si>
  <si>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</si>
  <si>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</si>
  <si>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</si>
  <si>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</si>
  <si>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</si>
  <si>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</si>
  <si>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</si>
  <si>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</si>
  <si>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</si>
  <si>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</si>
  <si>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</si>
  <si>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</si>
  <si>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</si>
  <si>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</si>
  <si>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</si>
  <si>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</si>
  <si>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</si>
  <si>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</si>
  <si>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</si>
  <si>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</si>
  <si>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</si>
  <si>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</si>
  <si>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</si>
  <si>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</si>
  <si>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</si>
  <si>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</si>
  <si>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</si>
  <si>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</si>
  <si>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</si>
  <si>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</si>
  <si>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</si>
  <si>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</si>
  <si>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</si>
  <si>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</si>
  <si>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</si>
  <si>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</si>
  <si>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</si>
  <si>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</si>
  <si>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</si>
  <si>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</si>
  <si>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</si>
  <si>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</si>
  <si>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</si>
  <si>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</si>
  <si>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</si>
  <si>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</si>
  <si>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</si>
  <si>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</si>
  <si>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</si>
  <si>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</si>
  <si>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</si>
  <si>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</si>
  <si>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</si>
  <si>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</si>
  <si>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</si>
  <si>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</si>
  <si>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</si>
  <si>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</si>
  <si>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</si>
  <si>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</si>
  <si>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</si>
  <si>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</si>
  <si>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</si>
  <si>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</si>
  <si>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</si>
  <si>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</si>
  <si>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</si>
  <si>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</si>
  <si>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</si>
  <si>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</si>
  <si>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</si>
  <si>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</si>
  <si>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</si>
  <si>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</si>
  <si>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</si>
  <si>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</si>
  <si>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</si>
  <si>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</si>
  <si>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</si>
  <si>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</si>
  <si>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</si>
  <si>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</si>
  <si>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</si>
  <si>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</si>
  <si>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</si>
  <si>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</si>
  <si>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</si>
  <si>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</si>
  <si>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</si>
  <si>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</si>
  <si>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</si>
  <si>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</si>
  <si>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</si>
  <si>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</si>
  <si>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</si>
  <si>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</si>
  <si>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</si>
  <si>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</si>
  <si>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</si>
  <si>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</si>
  <si>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</si>
  <si>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</si>
  <si>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</si>
  <si>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</si>
  <si>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</si>
  <si>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</si>
  <si>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</si>
  <si>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</si>
  <si>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</si>
  <si>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</si>
  <si>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</si>
  <si>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</si>
  <si>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</si>
  <si>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</si>
  <si>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</si>
  <si>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</si>
  <si>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</si>
  <si>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</si>
  <si>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</si>
  <si>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</si>
  <si>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</si>
  <si>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</si>
  <si>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</si>
  <si>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</si>
  <si>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</si>
  <si>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</si>
  <si>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</si>
  <si>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</si>
  <si>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</si>
  <si>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</si>
  <si>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</si>
  <si>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</si>
  <si>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</si>
  <si>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</si>
  <si>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</si>
  <si>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</si>
  <si>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</si>
  <si>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</si>
  <si>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</si>
  <si>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</si>
  <si>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</si>
  <si>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</si>
  <si>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</si>
  <si>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</si>
  <si>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</si>
  <si>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</si>
  <si>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</si>
  <si>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</si>
  <si>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</si>
  <si>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</si>
  <si>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</si>
  <si>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</si>
  <si>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</si>
  <si>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</si>
  <si>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</si>
  <si>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</si>
  <si>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</si>
  <si>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</si>
  <si>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</si>
  <si>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</si>
  <si>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</si>
  <si>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</si>
  <si>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</si>
  <si>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</si>
  <si>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</si>
  <si>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</si>
  <si>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</si>
  <si>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</si>
  <si>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</si>
  <si>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</si>
  <si>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</si>
  <si>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</si>
  <si>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</si>
  <si>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</si>
  <si>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</si>
  <si>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</si>
  <si>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</si>
  <si>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</si>
  <si>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</si>
  <si>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</si>
  <si>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</si>
  <si>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</si>
  <si>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</si>
  <si>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</si>
  <si>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</si>
  <si>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</si>
  <si>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</si>
  <si>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</si>
  <si>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</si>
  <si>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</si>
  <si>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</si>
  <si>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</si>
  <si>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</si>
  <si>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</si>
  <si>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</si>
  <si>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</si>
  <si>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</si>
  <si>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</si>
  <si>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</si>
  <si>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</si>
  <si>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</si>
  <si>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</si>
  <si>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</si>
  <si>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</si>
  <si>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</si>
  <si>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</si>
  <si>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</si>
  <si>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</si>
  <si>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</si>
  <si>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</si>
  <si>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</si>
  <si>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</si>
  <si>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</si>
  <si>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</si>
  <si>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</si>
  <si>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</si>
  <si>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</si>
  <si>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</si>
  <si>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</si>
  <si>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</si>
  <si>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</si>
  <si>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</si>
  <si>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</si>
  <si>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</si>
  <si>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</si>
  <si>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</si>
  <si>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</si>
  <si>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</si>
  <si>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</si>
  <si>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</si>
  <si>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</si>
  <si>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</si>
  <si>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</si>
  <si>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</si>
  <si>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</si>
  <si>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</si>
  <si>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</si>
  <si>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</si>
  <si>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</si>
  <si>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</si>
  <si>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</si>
  <si>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</si>
  <si>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</si>
  <si>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</si>
  <si>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</si>
  <si>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</si>
  <si>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</si>
  <si>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</si>
  <si>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</si>
  <si>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</si>
  <si>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</si>
  <si>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</si>
  <si>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</si>
  <si>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</si>
  <si>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</si>
  <si>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</si>
  <si>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</si>
  <si>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</si>
  <si>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</si>
  <si>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</si>
  <si>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</si>
  <si>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</si>
  <si>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</si>
  <si>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</si>
  <si>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</si>
  <si>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</si>
  <si>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</si>
  <si>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</si>
  <si>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</si>
  <si>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</si>
  <si>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</si>
  <si>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</si>
  <si>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</si>
  <si>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</si>
  <si>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</si>
  <si>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</si>
  <si>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</si>
  <si>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</si>
  <si>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</si>
  <si>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</si>
  <si>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</si>
  <si>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</si>
  <si>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</si>
  <si>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</si>
  <si>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</si>
  <si>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</si>
  <si>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</si>
  <si>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</si>
  <si>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</si>
  <si>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</si>
  <si>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</si>
  <si>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</si>
  <si>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</si>
  <si>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</si>
  <si>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</si>
  <si>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</si>
  <si>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</si>
  <si>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</si>
  <si>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</si>
  <si>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</si>
  <si>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</si>
  <si>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</si>
  <si>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</si>
  <si>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</si>
  <si>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</si>
  <si>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</si>
  <si>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</si>
  <si>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</si>
  <si>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</si>
  <si>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</si>
  <si>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</si>
  <si>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</si>
  <si>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</si>
  <si>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</si>
  <si>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</si>
  <si>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</si>
  <si>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</si>
  <si>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</si>
  <si>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</si>
  <si>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</si>
  <si>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</si>
  <si>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</si>
  <si>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</si>
  <si>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</si>
  <si>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</si>
  <si>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</si>
  <si>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</si>
  <si>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</si>
  <si>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</si>
  <si>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</si>
  <si>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</si>
  <si>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</si>
  <si>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</si>
  <si>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</si>
  <si>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</si>
  <si>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</si>
  <si>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</si>
  <si>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</si>
  <si>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</si>
  <si>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</si>
  <si>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</si>
  <si>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</si>
  <si>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</si>
  <si>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</si>
  <si>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</si>
  <si>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</si>
  <si>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</si>
  <si>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</si>
  <si>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</si>
  <si>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</si>
  <si>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</si>
  <si>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</si>
  <si>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</si>
  <si>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</si>
  <si>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</si>
  <si>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</si>
  <si>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</si>
  <si>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</si>
  <si>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</si>
  <si>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</si>
  <si>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</si>
  <si>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</si>
  <si>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</si>
  <si>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</si>
  <si>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</si>
  <si>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</si>
  <si>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</si>
  <si>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</si>
  <si>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</si>
  <si>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</si>
  <si>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</si>
  <si>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</si>
  <si>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</si>
  <si>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</si>
  <si>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</si>
  <si>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</si>
  <si>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</si>
  <si>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</si>
  <si>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</si>
  <si>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</si>
  <si>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</si>
  <si>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</si>
  <si>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</si>
  <si>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</si>
  <si>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</si>
  <si>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</si>
  <si>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</si>
  <si>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</si>
  <si>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</si>
  <si>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</si>
  <si>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</si>
  <si>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</si>
  <si>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</si>
  <si>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</si>
  <si>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</si>
  <si>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</si>
  <si>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</si>
  <si>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</si>
  <si>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</si>
  <si>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</si>
  <si>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</si>
  <si>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</si>
  <si>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</si>
  <si>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</si>
  <si>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</si>
  <si>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</si>
  <si>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</si>
  <si>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</si>
  <si>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</si>
  <si>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</si>
  <si>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</si>
  <si>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</si>
  <si>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</si>
  <si>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</si>
  <si>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</si>
  <si>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</si>
  <si>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</si>
  <si>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</si>
  <si>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</si>
  <si>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</si>
  <si>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</si>
  <si>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</si>
  <si>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</si>
  <si>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</si>
  <si>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</si>
  <si>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</si>
  <si>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</si>
  <si>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</si>
  <si>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</si>
  <si>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</si>
  <si>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</si>
  <si>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</si>
  <si>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</si>
  <si>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</si>
  <si>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</si>
  <si>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</si>
  <si>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</si>
  <si>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</si>
  <si>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</si>
  <si>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</si>
  <si>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</si>
  <si>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</si>
  <si>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</si>
  <si>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</si>
  <si>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</si>
  <si>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</si>
  <si>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</si>
  <si>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</si>
  <si>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</si>
  <si>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</si>
  <si>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</si>
  <si>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</si>
  <si>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</si>
  <si>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</si>
  <si>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</si>
  <si>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</si>
  <si>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</si>
  <si>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</si>
  <si>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</si>
  <si>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</si>
  <si>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</si>
  <si>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</si>
  <si>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</si>
  <si>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</si>
  <si>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</si>
  <si>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</si>
  <si>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</si>
  <si>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</si>
  <si>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</si>
  <si>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</si>
  <si>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</si>
  <si>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</si>
  <si>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</si>
  <si>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</si>
  <si>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</si>
  <si>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</si>
  <si>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</si>
  <si>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</si>
  <si>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</si>
  <si>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</si>
  <si>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</si>
  <si>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</si>
  <si>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</si>
  <si>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</si>
  <si>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</si>
  <si>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</si>
  <si>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</si>
  <si>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</si>
  <si>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</si>
  <si>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</si>
  <si>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</si>
  <si>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</si>
  <si>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</si>
  <si>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</si>
  <si>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</si>
  <si>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</si>
  <si>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</si>
  <si>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</si>
  <si>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</si>
  <si>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</si>
  <si>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</si>
  <si>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</si>
  <si>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</si>
  <si>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</si>
  <si>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</si>
  <si>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</si>
  <si>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</si>
  <si>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</si>
  <si>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</si>
  <si>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</si>
  <si>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</si>
  <si>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</si>
  <si>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</si>
  <si>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</si>
  <si>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</si>
  <si>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</si>
  <si>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</si>
  <si>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</si>
  <si>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</si>
  <si>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</si>
  <si>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</si>
  <si>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</si>
  <si>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</si>
  <si>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</si>
  <si>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</si>
  <si>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</si>
  <si>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</si>
  <si>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</si>
  <si>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</si>
  <si>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</si>
  <si>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</si>
  <si>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</si>
  <si>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</si>
  <si>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</si>
  <si>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</si>
  <si>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</si>
  <si>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</si>
  <si>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</si>
  <si>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</si>
  <si>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</si>
  <si>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</si>
  <si>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</si>
  <si>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</si>
  <si>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</si>
  <si>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</si>
  <si>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</si>
  <si>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</si>
  <si>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</si>
  <si>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</si>
  <si>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</si>
  <si>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</si>
  <si>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</si>
  <si>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</si>
  <si>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</si>
  <si>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</si>
  <si>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</si>
  <si>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</si>
  <si>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</si>
  <si>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</si>
  <si>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</si>
  <si>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</si>
  <si>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</si>
  <si>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</si>
  <si>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</si>
  <si>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</si>
  <si>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</si>
  <si>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</si>
  <si>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</si>
  <si>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</si>
  <si>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</si>
  <si>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</si>
  <si>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</si>
  <si>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</si>
  <si>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</si>
  <si>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</si>
  <si>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</si>
  <si>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</si>
  <si>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</si>
  <si>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</si>
  <si>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</si>
  <si>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</si>
  <si>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</si>
  <si>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</si>
  <si>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</si>
  <si>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</si>
  <si>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</si>
  <si>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</si>
  <si>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</si>
  <si>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</si>
  <si>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</si>
  <si>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</si>
  <si>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</si>
  <si>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</si>
  <si>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</si>
  <si>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</si>
  <si>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</si>
  <si>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</si>
  <si>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</si>
  <si>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</si>
  <si>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</si>
  <si>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</si>
  <si>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</si>
  <si>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</si>
  <si>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</si>
  <si>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</si>
  <si>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</si>
  <si>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</si>
  <si>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</si>
  <si>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</si>
  <si>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</si>
  <si>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</si>
  <si>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</si>
  <si>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</si>
  <si>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</si>
  <si>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</si>
  <si>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</si>
  <si>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</si>
  <si>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</si>
  <si>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</si>
  <si>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</si>
  <si>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</si>
  <si>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</si>
  <si>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</si>
  <si>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</si>
  <si>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</si>
  <si>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</si>
  <si>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</si>
  <si>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</si>
  <si>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</si>
  <si>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</si>
  <si>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</si>
  <si>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</si>
  <si>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</si>
  <si>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</si>
  <si>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</si>
  <si>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</si>
  <si>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</si>
  <si>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</si>
  <si>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</si>
  <si>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</si>
  <si>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</si>
  <si>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</si>
  <si>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</si>
  <si>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</si>
  <si>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</si>
  <si>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</si>
  <si>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</si>
  <si>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</si>
  <si>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</si>
  <si>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</si>
  <si>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</si>
  <si>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</si>
  <si>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</si>
  <si>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</si>
  <si>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</si>
  <si>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</si>
  <si>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</si>
  <si>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</si>
  <si>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</si>
  <si>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</si>
  <si>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</si>
  <si>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</si>
  <si>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</si>
  <si>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</si>
  <si>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</si>
  <si>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</si>
  <si>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</si>
  <si>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</si>
  <si>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</si>
  <si>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</si>
  <si>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</si>
  <si>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</si>
  <si>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</si>
  <si>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</si>
  <si>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</si>
  <si>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</si>
  <si>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</si>
  <si>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</si>
  <si>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</si>
  <si>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</si>
  <si>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</si>
  <si>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</si>
  <si>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</si>
  <si>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</si>
  <si>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</si>
  <si>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</si>
  <si>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</si>
  <si>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</si>
  <si>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</si>
  <si>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</si>
  <si>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</si>
  <si>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</si>
  <si>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</si>
  <si>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</si>
  <si>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</si>
  <si>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</si>
  <si>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</si>
  <si>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</si>
  <si>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</si>
  <si>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</si>
  <si>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</si>
  <si>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</si>
  <si>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</si>
  <si>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</si>
  <si>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</si>
  <si>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</si>
  <si>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</si>
  <si>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</si>
  <si>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</si>
  <si>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</si>
  <si>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</si>
  <si>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</si>
  <si>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</si>
  <si>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</si>
  <si>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</si>
  <si>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</si>
  <si>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</si>
  <si>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</si>
  <si>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</si>
  <si>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</si>
  <si>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</si>
  <si>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</si>
  <si>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</si>
  <si>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</si>
  <si>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</si>
  <si>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</si>
  <si>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</si>
  <si>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</si>
  <si>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</si>
  <si>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</si>
  <si>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</si>
  <si>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</si>
  <si>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</si>
  <si>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</si>
  <si>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</si>
  <si>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</si>
  <si>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</si>
  <si>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</si>
  <si>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</si>
  <si>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</si>
  <si>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</si>
  <si>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</si>
  <si>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</si>
  <si>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</si>
  <si>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</si>
  <si>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</si>
  <si>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</si>
  <si>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</si>
  <si>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</si>
  <si>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</si>
  <si>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</si>
  <si>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</si>
  <si>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</si>
  <si>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</si>
  <si>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</si>
  <si>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</si>
  <si>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</si>
  <si>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</si>
  <si>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</si>
  <si>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</si>
  <si>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</si>
  <si>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</si>
  <si>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</si>
  <si>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</si>
  <si>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</si>
  <si>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</si>
  <si>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</si>
  <si>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</si>
  <si>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</si>
  <si>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</si>
  <si>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</si>
  <si>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</si>
  <si>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</si>
  <si>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</si>
  <si>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</si>
  <si>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</si>
  <si>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</si>
  <si>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</si>
  <si>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</si>
  <si>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</si>
  <si>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</si>
  <si>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</si>
  <si>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</si>
  <si>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</si>
  <si>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</si>
  <si>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</si>
  <si>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</si>
  <si>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</si>
  <si>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</si>
  <si>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</si>
  <si>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</si>
  <si>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</si>
  <si>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</si>
  <si>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</si>
  <si>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</si>
  <si>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</si>
  <si>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</si>
  <si>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</si>
  <si>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</si>
  <si>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</si>
  <si>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</si>
  <si>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</si>
  <si>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</si>
  <si>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</si>
  <si>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</si>
  <si>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</si>
  <si>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</si>
  <si>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</si>
  <si>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</si>
  <si>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</si>
  <si>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</si>
  <si>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</si>
  <si>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</si>
  <si>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</si>
  <si>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</si>
  <si>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</si>
  <si>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</si>
  <si>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</si>
  <si>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</si>
  <si>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</si>
  <si>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</si>
  <si>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</si>
  <si>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</si>
  <si>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</si>
  <si>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</si>
  <si>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</si>
  <si>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</si>
  <si>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</si>
  <si>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</si>
  <si>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</si>
  <si>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</si>
  <si>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</si>
  <si>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</si>
  <si>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</si>
  <si>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</si>
  <si>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</si>
  <si>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</si>
  <si>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</si>
  <si>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</si>
  <si>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</si>
  <si>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</si>
  <si>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</si>
  <si>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</si>
  <si>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</si>
  <si>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</si>
  <si>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</si>
  <si>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</si>
  <si>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</si>
  <si>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</si>
  <si>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</si>
  <si>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</si>
  <si>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</si>
  <si>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</si>
  <si>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</si>
  <si>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</si>
  <si>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</si>
  <si>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</si>
  <si>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</si>
  <si>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</si>
  <si>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</si>
  <si>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</si>
  <si>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</si>
  <si>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</si>
  <si>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</si>
  <si>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</si>
  <si>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</si>
  <si>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</si>
  <si>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</si>
  <si>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</si>
  <si>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</si>
  <si>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</si>
  <si>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</si>
  <si>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</si>
  <si>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</si>
  <si>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</si>
  <si>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</si>
  <si>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</si>
  <si>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</si>
  <si>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</si>
  <si>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</si>
  <si>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</si>
  <si>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</si>
  <si>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</si>
  <si>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</si>
  <si>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</si>
  <si>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</si>
  <si>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</si>
  <si>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</si>
  <si>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</si>
  <si>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</si>
  <si>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</si>
  <si>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</si>
  <si>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</si>
  <si>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</si>
  <si>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</si>
  <si>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</si>
  <si>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</si>
  <si>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</si>
  <si>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</si>
  <si>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</si>
  <si>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</si>
  <si>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</si>
  <si>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</si>
  <si>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</si>
  <si>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</si>
  <si>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</si>
  <si>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</si>
  <si>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</si>
  <si>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</si>
  <si>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</si>
  <si>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</si>
  <si>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</si>
  <si>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</si>
  <si>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</si>
  <si>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</si>
  <si>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</si>
  <si>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</si>
  <si>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</si>
  <si>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</si>
  <si>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</si>
  <si>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</si>
  <si>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</si>
  <si>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</si>
  <si>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</si>
  <si>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</si>
  <si>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</si>
  <si>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</si>
  <si>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</si>
  <si>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</si>
  <si>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</si>
  <si>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</si>
  <si>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</si>
  <si>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</si>
  <si>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</si>
  <si>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</si>
  <si>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</si>
  <si>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</si>
  <si>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</si>
  <si>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</si>
  <si>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</si>
  <si>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</si>
  <si>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</si>
  <si>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</si>
  <si>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</si>
  <si>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</si>
  <si>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</si>
  <si>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</si>
  <si>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</si>
  <si>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</si>
  <si>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</si>
  <si>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</si>
  <si>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</si>
  <si>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</si>
  <si>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</si>
  <si>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</si>
  <si>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</si>
  <si>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</si>
  <si>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</si>
  <si>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</si>
  <si>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</si>
  <si>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</si>
  <si>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</si>
  <si>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</si>
  <si>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</si>
  <si>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</si>
  <si>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</si>
  <si>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</si>
  <si>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</si>
  <si>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</si>
  <si>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</si>
  <si>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</si>
  <si>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</si>
  <si>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</si>
  <si>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</si>
  <si>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</si>
  <si>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</si>
  <si>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</si>
  <si>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</si>
  <si>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</si>
  <si>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</si>
  <si>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</si>
  <si>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</si>
  <si>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</si>
  <si>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</si>
  <si>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</si>
  <si>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</si>
  <si>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</si>
  <si>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</si>
  <si>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</si>
  <si>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</si>
  <si>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</si>
  <si>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</si>
  <si>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</si>
  <si>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</si>
  <si>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</si>
  <si>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</si>
  <si>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</si>
  <si>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</si>
  <si>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</si>
  <si>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</si>
  <si>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</si>
  <si>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</si>
  <si>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</si>
  <si>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</si>
  <si>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</si>
  <si>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</si>
  <si>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</si>
  <si>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</si>
  <si>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</si>
  <si>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</si>
  <si>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</si>
  <si>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</si>
  <si>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</si>
  <si>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</si>
  <si>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</si>
  <si>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</si>
  <si>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</si>
  <si>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</si>
  <si>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</si>
  <si>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</si>
  <si>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</si>
  <si>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</si>
  <si>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</si>
  <si>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</si>
  <si>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</si>
  <si>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</si>
  <si>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</si>
  <si>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</si>
  <si>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</si>
  <si>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</si>
  <si>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</si>
  <si>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</si>
  <si>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</si>
  <si>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</si>
  <si>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</si>
  <si>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</si>
  <si>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</si>
  <si>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</si>
  <si>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</si>
  <si>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</si>
  <si>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</si>
  <si>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</si>
  <si>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</si>
  <si>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</si>
  <si>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</si>
  <si>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</si>
  <si>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</si>
  <si>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</si>
  <si>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</si>
  <si>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</si>
  <si>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</si>
  <si>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</si>
  <si>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</si>
  <si>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</si>
  <si>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</si>
  <si>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</si>
  <si>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</si>
  <si>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</si>
  <si>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</si>
  <si>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</si>
  <si>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</si>
  <si>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</si>
  <si>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</si>
  <si>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</si>
  <si>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</si>
  <si>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</si>
  <si>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</si>
  <si>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</si>
  <si>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</si>
  <si>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</si>
  <si>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</si>
  <si>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</si>
  <si>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</si>
  <si>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</si>
  <si>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</si>
  <si>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</si>
  <si>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</si>
  <si>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</si>
  <si>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</si>
  <si>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</si>
  <si>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</si>
  <si>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</si>
  <si>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</si>
  <si>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</si>
  <si>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</si>
  <si>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</si>
  <si>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</si>
  <si>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</si>
  <si>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</si>
  <si>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</si>
  <si>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</si>
  <si>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</si>
  <si>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</si>
  <si>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</si>
  <si>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</si>
  <si>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</si>
  <si>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</si>
  <si>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</si>
  <si>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</si>
  <si>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</si>
  <si>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</si>
  <si>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</si>
  <si>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</si>
  <si>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</si>
  <si>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</si>
  <si>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</si>
  <si>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</si>
  <si>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</si>
  <si>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</si>
  <si>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</si>
  <si>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</si>
  <si>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</si>
  <si>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</si>
  <si>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</si>
  <si>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</si>
  <si>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</si>
  <si>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</si>
  <si>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</si>
  <si>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</si>
  <si>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</si>
  <si>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</si>
  <si>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</si>
  <si>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</si>
  <si>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</si>
  <si>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</si>
  <si>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</si>
  <si>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</si>
  <si>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</si>
  <si>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</si>
  <si>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</si>
  <si>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</si>
  <si>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</si>
  <si>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</si>
  <si>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</si>
  <si>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</si>
  <si>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</si>
  <si>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</si>
  <si>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</si>
  <si>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</si>
  <si>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</si>
  <si>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</si>
  <si>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</si>
  <si>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</si>
  <si>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</si>
  <si>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</si>
  <si>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</si>
  <si>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</si>
  <si>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</si>
  <si>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</si>
  <si>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</si>
  <si>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</si>
  <si>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</si>
  <si>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</si>
  <si>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</si>
  <si>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</si>
  <si>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</si>
  <si>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</si>
  <si>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</si>
  <si>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</si>
  <si>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</si>
  <si>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</si>
  <si>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</si>
  <si>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</si>
  <si>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</si>
  <si>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</si>
  <si>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</si>
  <si>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</si>
  <si>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</si>
  <si>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</si>
  <si>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</si>
  <si>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</si>
  <si>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</si>
  <si>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</si>
  <si>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</si>
  <si>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</si>
  <si>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</si>
  <si>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</si>
  <si>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</si>
  <si>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</si>
  <si>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</si>
  <si>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</si>
  <si>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</si>
  <si>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</si>
  <si>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</si>
  <si>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</si>
  <si>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</si>
  <si>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</si>
  <si>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</si>
  <si>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</si>
  <si>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</si>
  <si>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</si>
  <si>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</si>
  <si>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</si>
  <si>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</si>
  <si>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</si>
  <si>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</si>
  <si>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</si>
  <si>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</si>
  <si>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</si>
  <si>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</si>
  <si>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</si>
  <si>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</si>
  <si>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</si>
  <si>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</si>
  <si>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</si>
  <si>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</si>
  <si>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</si>
  <si>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</si>
  <si>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</si>
  <si>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</si>
  <si>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</si>
  <si>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</si>
  <si>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</si>
  <si>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</si>
  <si>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</si>
  <si>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</si>
  <si>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</si>
  <si>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</si>
  <si>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</si>
  <si>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</si>
  <si>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</si>
  <si>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</si>
  <si>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</si>
  <si>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</si>
  <si>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</si>
  <si>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</si>
  <si>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</si>
  <si>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</si>
  <si>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</si>
  <si>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</si>
  <si>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</si>
  <si>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</si>
  <si>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</si>
  <si>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</si>
  <si>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</si>
  <si>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</si>
  <si>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</si>
  <si>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</si>
  <si>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</si>
  <si>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</si>
  <si>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</si>
  <si>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</si>
  <si>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</si>
  <si>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</si>
  <si>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</si>
  <si>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</si>
  <si>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</si>
  <si>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</si>
  <si>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</si>
  <si>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</si>
  <si>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</si>
  <si>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</si>
  <si>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</si>
  <si>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</si>
  <si>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</si>
  <si>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</si>
  <si>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</si>
  <si>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</si>
  <si>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</si>
  <si>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</si>
  <si>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</si>
  <si>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</si>
  <si>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</si>
  <si>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</si>
  <si>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</si>
  <si>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</si>
  <si>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</si>
  <si>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</si>
  <si>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</si>
  <si>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</si>
  <si>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</si>
  <si>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</si>
  <si>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</si>
  <si>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</si>
  <si>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</si>
  <si>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</si>
  <si>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</si>
  <si>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</si>
  <si>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</si>
  <si>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</si>
  <si>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</si>
  <si>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</si>
  <si>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</si>
  <si>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</si>
  <si>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</si>
  <si>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</si>
  <si>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</si>
  <si>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</si>
  <si>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</si>
  <si>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</si>
  <si>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</si>
  <si>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</si>
  <si>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</si>
  <si>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</si>
  <si>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</si>
  <si>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</si>
  <si>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</si>
  <si>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</si>
  <si>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</si>
  <si>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</si>
  <si>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</si>
  <si>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</si>
  <si>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</si>
  <si>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</si>
  <si>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</si>
  <si>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</si>
  <si>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</si>
  <si>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</si>
  <si>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</si>
  <si>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</si>
  <si>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</si>
  <si>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</si>
  <si>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</si>
  <si>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</si>
  <si>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</si>
  <si>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</si>
  <si>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</si>
  <si>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</si>
  <si>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</si>
  <si>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</si>
  <si>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</si>
  <si>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</si>
  <si>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</si>
  <si>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</si>
  <si>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</si>
  <si>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</si>
  <si>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</si>
  <si>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</si>
  <si>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</si>
  <si>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</si>
  <si>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</si>
  <si>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</si>
  <si>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</si>
  <si>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</si>
  <si>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</si>
  <si>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</si>
  <si>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</si>
  <si>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</si>
  <si>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</si>
  <si>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</si>
  <si>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</si>
  <si>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</si>
  <si>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</si>
  <si>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</si>
  <si>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</si>
  <si>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</si>
  <si>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</si>
  <si>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</si>
  <si>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</si>
  <si>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</si>
  <si>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</si>
  <si>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</si>
  <si>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</si>
  <si>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</si>
  <si>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</si>
  <si>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</si>
  <si>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</si>
  <si>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</si>
  <si>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</si>
  <si>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</si>
  <si>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</si>
  <si>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</si>
  <si>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</si>
  <si>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</si>
  <si>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</si>
  <si>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</si>
  <si>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</si>
  <si>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</si>
  <si>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</si>
  <si>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</si>
  <si>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</si>
  <si>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</si>
  <si>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</si>
  <si>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</si>
  <si>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</si>
  <si>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</si>
  <si>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</si>
  <si>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</si>
  <si>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</si>
  <si>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</si>
  <si>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</si>
  <si>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</si>
  <si>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</si>
  <si>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</si>
  <si>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</si>
  <si>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</si>
  <si>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</si>
  <si>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</si>
  <si>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</si>
  <si>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</si>
  <si>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</si>
  <si>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</si>
  <si>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</si>
  <si>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</si>
  <si>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</si>
  <si>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</si>
  <si>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</si>
  <si>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</si>
  <si>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</si>
  <si>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</si>
  <si>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</si>
  <si>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</si>
  <si>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</si>
  <si>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</si>
  <si>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</si>
  <si>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</si>
  <si>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</si>
  <si>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</si>
  <si>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</si>
  <si>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</si>
  <si>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</si>
  <si>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</si>
  <si>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</si>
  <si>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</si>
  <si>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</si>
  <si>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</si>
  <si>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</si>
  <si>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</si>
  <si>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</si>
  <si>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</si>
  <si>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</si>
  <si>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</si>
  <si>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</si>
  <si>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</si>
  <si>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</si>
  <si>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</si>
  <si>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</si>
  <si>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</si>
  <si>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</si>
  <si>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</si>
  <si>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</si>
  <si>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</si>
  <si>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</si>
  <si>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</si>
  <si>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</si>
  <si>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</si>
  <si>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</si>
  <si>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</si>
  <si>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</si>
  <si>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</si>
  <si>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</si>
  <si>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</si>
  <si>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</si>
  <si>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</si>
  <si>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</si>
  <si>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</si>
  <si>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</si>
  <si>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</si>
  <si>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</si>
  <si>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</si>
  <si>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</si>
  <si>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</si>
  <si>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</si>
  <si>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</si>
  <si>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</si>
  <si>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</si>
  <si>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</si>
  <si>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</si>
  <si>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</si>
  <si>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</si>
  <si>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</si>
  <si>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</si>
  <si>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</si>
  <si>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</si>
  <si>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</si>
  <si>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</si>
  <si>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</si>
  <si>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</si>
  <si>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</si>
  <si>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</si>
  <si>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</si>
  <si>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</si>
  <si>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</si>
  <si>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</si>
  <si>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</si>
  <si>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</si>
  <si>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</si>
  <si>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</si>
  <si>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</si>
  <si>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</si>
  <si>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</si>
  <si>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</si>
  <si>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</si>
  <si>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</si>
  <si>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</si>
  <si>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</si>
  <si>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</si>
  <si>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</si>
  <si>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</si>
  <si>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</si>
  <si>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</si>
  <si>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</si>
  <si>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</si>
  <si>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</si>
  <si>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</si>
  <si>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</si>
  <si>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</si>
  <si>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</si>
  <si>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</si>
  <si>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</si>
  <si>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</si>
  <si>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</si>
  <si>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</si>
  <si>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</si>
  <si>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</si>
  <si>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</si>
  <si>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</si>
  <si>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</si>
  <si>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</si>
  <si>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</si>
  <si>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</si>
  <si>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</si>
  <si>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</si>
  <si>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</si>
  <si>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</si>
  <si>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</si>
  <si>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</si>
  <si>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</si>
  <si>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</si>
  <si>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</si>
  <si>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</si>
  <si>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</si>
  <si>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</si>
  <si>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</si>
  <si>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</si>
  <si>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</si>
  <si>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</si>
  <si>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</si>
  <si>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</si>
  <si>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</si>
  <si>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</si>
  <si>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</si>
  <si>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</si>
  <si>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</si>
  <si>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</si>
  <si>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</si>
  <si>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</si>
  <si>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</si>
  <si>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</si>
  <si>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</si>
  <si>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</si>
  <si>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</si>
  <si>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</si>
  <si>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</si>
  <si>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</si>
  <si>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</si>
  <si>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</si>
  <si>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</si>
  <si>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</si>
  <si>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</si>
  <si>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</si>
  <si>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</si>
  <si>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</si>
  <si>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</si>
  <si>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</si>
  <si>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</si>
  <si>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</si>
  <si>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</si>
  <si>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</si>
  <si>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</si>
  <si>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</si>
  <si>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</si>
  <si>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</si>
  <si>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</si>
  <si>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</si>
  <si>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</si>
  <si>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</si>
  <si>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</si>
  <si>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</si>
  <si>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</si>
  <si>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</si>
  <si>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</si>
  <si>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</si>
  <si>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</si>
  <si>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</si>
  <si>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</si>
  <si>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</si>
  <si>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</si>
  <si>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</si>
  <si>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</si>
  <si>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</si>
  <si>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</si>
  <si>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</si>
  <si>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</si>
  <si>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</si>
  <si>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</si>
  <si>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</si>
  <si>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</si>
  <si>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</si>
  <si>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</si>
  <si>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</si>
  <si>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</si>
  <si>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</si>
  <si>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</si>
  <si>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</si>
  <si>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</si>
  <si>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</si>
  <si>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</si>
  <si>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</si>
  <si>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</si>
  <si>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</si>
  <si>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</si>
  <si>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</si>
  <si>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</si>
  <si>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</si>
  <si>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</si>
  <si>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</si>
  <si>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</si>
  <si>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</si>
  <si>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</si>
  <si>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</si>
  <si>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</si>
  <si>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</si>
  <si>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</si>
  <si>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</si>
  <si>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</si>
  <si>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</si>
  <si>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</si>
  <si>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</si>
  <si>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</si>
  <si>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</si>
  <si>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</si>
  <si>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</si>
  <si>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</si>
  <si>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</si>
  <si>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</si>
  <si>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</si>
  <si>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</si>
  <si>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</si>
  <si>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</si>
  <si>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</si>
  <si>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</si>
  <si>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</si>
  <si>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</si>
  <si>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</si>
  <si>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</si>
  <si>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</si>
  <si>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</si>
  <si>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</si>
  <si>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</si>
  <si>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</si>
  <si>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</si>
  <si>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</si>
  <si>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</si>
  <si>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</si>
  <si>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</si>
  <si>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</si>
  <si>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</si>
  <si>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</si>
  <si>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</si>
  <si>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</si>
  <si>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</si>
  <si>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</si>
  <si>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</si>
  <si>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</si>
  <si>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</si>
  <si>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</si>
  <si>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</si>
  <si>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</si>
  <si>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</si>
  <si>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</si>
  <si>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</si>
  <si>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</si>
  <si>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</si>
  <si>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</si>
  <si>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</si>
  <si>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</si>
  <si>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</si>
  <si>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</si>
  <si>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</si>
  <si>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</si>
  <si>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</si>
  <si>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</si>
  <si>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</si>
  <si>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</si>
  <si>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</si>
  <si>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</si>
  <si>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</si>
  <si>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</si>
  <si>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</si>
  <si>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</si>
  <si>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</si>
  <si>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</si>
  <si>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</si>
  <si>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</si>
  <si>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</si>
  <si>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</si>
  <si>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</si>
  <si>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</si>
  <si>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</si>
  <si>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</si>
  <si>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</si>
  <si>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</si>
  <si>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</si>
  <si>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</si>
  <si>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</si>
  <si>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</si>
  <si>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</si>
  <si>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</si>
  <si>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</si>
  <si>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</si>
  <si>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</si>
  <si>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</si>
  <si>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</si>
  <si>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</si>
  <si>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</si>
  <si>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</si>
  <si>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</si>
  <si>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</si>
  <si>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</si>
  <si>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</si>
  <si>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</si>
  <si>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</si>
  <si>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</si>
  <si>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</si>
  <si>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</si>
  <si>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</si>
  <si>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</si>
  <si>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</si>
  <si>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</si>
  <si>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</si>
  <si>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</si>
  <si>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</si>
  <si>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</si>
  <si>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</si>
  <si>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</si>
  <si>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</si>
  <si>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</si>
  <si>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</si>
  <si>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</si>
  <si>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</si>
  <si>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</si>
  <si>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</si>
  <si>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</si>
  <si>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</si>
  <si>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</si>
  <si>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</si>
  <si>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</si>
  <si>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</si>
  <si>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</si>
  <si>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</si>
  <si>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</si>
  <si>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</si>
  <si>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</si>
  <si>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</si>
  <si>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</si>
  <si>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</si>
  <si>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</si>
  <si>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</si>
  <si>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</si>
  <si>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</si>
  <si>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</si>
  <si>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</si>
  <si>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</si>
  <si>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</si>
  <si>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</si>
  <si>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</si>
  <si>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</si>
  <si>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</si>
  <si>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</si>
  <si>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</si>
  <si>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</si>
  <si>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</si>
  <si>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</si>
  <si>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</si>
  <si>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</si>
  <si>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</si>
  <si>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</si>
  <si>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</si>
  <si>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</si>
  <si>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</si>
  <si>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</si>
  <si>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</si>
  <si>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</si>
  <si>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</si>
  <si>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</si>
  <si>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</si>
  <si>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</si>
  <si>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</si>
  <si>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</si>
  <si>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</si>
  <si>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</si>
  <si>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</si>
  <si>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</si>
  <si>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</si>
  <si>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</si>
  <si>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</si>
  <si>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</si>
  <si>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</si>
  <si>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</si>
  <si>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</si>
  <si>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</si>
  <si>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</si>
  <si>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</si>
  <si>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</si>
  <si>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</si>
  <si>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</si>
  <si>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</si>
  <si>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</si>
  <si>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</si>
  <si>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</si>
  <si>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</si>
  <si>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</si>
  <si>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</si>
  <si>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</si>
  <si>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</si>
  <si>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</si>
  <si>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</si>
  <si>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</si>
  <si>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</si>
  <si>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</si>
  <si>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</si>
  <si>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</si>
  <si>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</si>
  <si>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</si>
  <si>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</si>
  <si>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</si>
  <si>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</si>
  <si>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</si>
  <si>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</si>
  <si>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</si>
  <si>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</si>
  <si>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</si>
  <si>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</si>
  <si>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</si>
  <si>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</si>
  <si>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</si>
  <si>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</si>
  <si>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</si>
  <si>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</si>
  <si>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</si>
  <si>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</si>
  <si>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</si>
  <si>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</si>
  <si>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</si>
  <si>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</si>
  <si>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</si>
  <si>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</si>
  <si>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</si>
  <si>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</si>
  <si>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</si>
  <si>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</si>
  <si>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</si>
  <si>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</si>
  <si>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</si>
  <si>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</si>
  <si>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</si>
  <si>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</si>
  <si>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</si>
  <si>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</si>
  <si>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</si>
  <si>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</si>
  <si>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</si>
  <si>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</si>
  <si>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</si>
  <si>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</si>
  <si>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</si>
  <si>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</si>
  <si>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</si>
  <si>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</si>
  <si>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</si>
  <si>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</si>
  <si>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</si>
  <si>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</si>
  <si>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</si>
  <si>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</si>
  <si>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</si>
  <si>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</si>
  <si>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</si>
  <si>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</si>
  <si>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</si>
  <si>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</si>
  <si>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</si>
  <si>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</si>
  <si>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</si>
  <si>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</si>
  <si>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</si>
  <si>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</si>
  <si>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</si>
  <si>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</si>
  <si>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</si>
  <si>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</si>
  <si>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</si>
  <si>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</si>
  <si>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</si>
  <si>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</si>
  <si>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</si>
  <si>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</si>
  <si>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</si>
  <si>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</si>
  <si>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</si>
  <si>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</si>
  <si>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</si>
  <si>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</si>
  <si>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</si>
  <si>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</si>
  <si>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</si>
  <si>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</si>
  <si>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</si>
  <si>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</si>
  <si>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</si>
  <si>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</si>
  <si>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</si>
  <si>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</si>
  <si>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</si>
  <si>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</si>
  <si>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</si>
  <si>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</si>
  <si>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</si>
  <si>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</si>
  <si>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</si>
  <si>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</si>
  <si>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</si>
  <si>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</si>
  <si>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</si>
  <si>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</si>
  <si>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</si>
  <si>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</si>
  <si>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</si>
  <si>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</si>
  <si>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</si>
  <si>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</si>
  <si>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</si>
  <si>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</si>
  <si>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</si>
  <si>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</si>
  <si>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</si>
  <si>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</si>
  <si>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</si>
  <si>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</si>
  <si>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</si>
  <si>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</si>
  <si>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</si>
  <si>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</si>
  <si>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</si>
  <si>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</si>
  <si>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</si>
  <si>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</si>
  <si>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</si>
  <si>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</si>
  <si>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</si>
  <si>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</si>
  <si>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</si>
  <si>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</si>
  <si>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</si>
  <si>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</si>
  <si>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</si>
  <si>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</si>
  <si>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</si>
  <si>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</si>
  <si>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</si>
  <si>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</si>
  <si>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</si>
  <si>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</si>
  <si>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</si>
  <si>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</si>
  <si>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</si>
  <si>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</si>
  <si>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</si>
  <si>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</si>
  <si>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</si>
  <si>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</si>
  <si>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</si>
  <si>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</si>
  <si>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</si>
  <si>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</si>
  <si>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</si>
  <si>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</si>
  <si>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</si>
  <si>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</si>
  <si>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</si>
  <si>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</si>
  <si>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</si>
  <si>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</si>
  <si>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</si>
  <si>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</si>
  <si>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</si>
  <si>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</si>
  <si>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</si>
  <si>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</si>
  <si>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</si>
  <si>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</si>
  <si>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</si>
  <si>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</si>
  <si>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</si>
  <si>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</si>
  <si>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</si>
  <si>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</si>
  <si>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</si>
  <si>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</si>
  <si>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</si>
  <si>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</si>
  <si>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</si>
  <si>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</si>
  <si>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</si>
  <si>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</si>
  <si>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</si>
  <si>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</si>
  <si>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</si>
  <si>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</si>
  <si>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</si>
  <si>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</si>
  <si>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</si>
  <si>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</si>
  <si>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</si>
  <si>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</si>
  <si>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</si>
  <si>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</si>
  <si>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</si>
  <si>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</si>
  <si>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</si>
  <si>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</si>
  <si>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</si>
  <si>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</si>
  <si>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</si>
  <si>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</si>
  <si>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</si>
  <si>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</si>
  <si>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</si>
  <si>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</si>
  <si>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</si>
  <si>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</si>
  <si>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</si>
  <si>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</si>
  <si>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</si>
  <si>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</si>
  <si>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</si>
  <si>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</si>
  <si>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</si>
  <si>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</si>
  <si>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</si>
  <si>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</si>
  <si>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</si>
  <si>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</si>
  <si>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</si>
  <si>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</si>
  <si>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</si>
  <si>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</si>
  <si>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</si>
  <si>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</si>
  <si>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</si>
  <si>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</si>
  <si>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</si>
  <si>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</si>
  <si>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</si>
  <si>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</si>
  <si>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</si>
  <si>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</si>
  <si>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</si>
  <si>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</si>
  <si>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</si>
  <si>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</si>
  <si>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</si>
  <si>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</si>
  <si>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</si>
  <si>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</si>
  <si>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</si>
  <si>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</si>
  <si>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</si>
  <si>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</si>
  <si>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</si>
  <si>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</si>
  <si>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</si>
  <si>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</si>
  <si>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</si>
  <si>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</si>
  <si>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</si>
  <si>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</si>
  <si>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</si>
  <si>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</si>
  <si>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</si>
  <si>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</si>
  <si>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</si>
  <si>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</si>
  <si>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</si>
  <si>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</si>
  <si>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</si>
  <si>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</si>
  <si>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</si>
  <si>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</si>
  <si>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</si>
  <si>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</si>
  <si>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</si>
  <si>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</si>
  <si>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</si>
  <si>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</si>
  <si>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</si>
  <si>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</si>
  <si>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</si>
  <si>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</si>
  <si>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</si>
  <si>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</si>
  <si>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</si>
  <si>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</si>
  <si>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</si>
  <si>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</si>
  <si>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</si>
  <si>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</si>
  <si>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</si>
  <si>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</si>
  <si>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</si>
  <si>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</si>
  <si>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</si>
  <si>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</si>
  <si>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</si>
  <si>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</si>
  <si>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</si>
  <si>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</si>
  <si>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</si>
  <si>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</si>
  <si>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</si>
  <si>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</si>
  <si>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</si>
  <si>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</si>
  <si>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</si>
  <si>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</si>
  <si>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</si>
  <si>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</si>
  <si>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</si>
  <si>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</si>
  <si>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</si>
  <si>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</si>
  <si>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</si>
  <si>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</si>
  <si>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</si>
  <si>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</si>
  <si>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</si>
  <si>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</si>
  <si>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</si>
  <si>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</si>
  <si>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</si>
  <si>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</si>
  <si>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</si>
  <si>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</si>
  <si>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</si>
  <si>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</si>
  <si>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</si>
  <si>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</si>
  <si>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</si>
  <si>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</si>
  <si>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</si>
  <si>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</si>
  <si>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</si>
  <si>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</si>
  <si>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</si>
  <si>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</si>
  <si>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</si>
  <si>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</si>
  <si>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</si>
  <si>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</si>
  <si>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</si>
  <si>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</si>
  <si>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</si>
  <si>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</si>
  <si>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</si>
  <si>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</si>
  <si>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</si>
  <si>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</si>
  <si>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</si>
  <si>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</si>
  <si>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</si>
  <si>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</si>
  <si>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</si>
  <si>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</si>
  <si>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</si>
  <si>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</si>
  <si>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</si>
  <si>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</si>
  <si>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</si>
  <si>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</si>
  <si>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</si>
  <si>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</si>
  <si>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</si>
  <si>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</si>
  <si>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</si>
  <si>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</si>
  <si>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</si>
  <si>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</si>
  <si>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</si>
  <si>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</si>
  <si>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</si>
  <si>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</si>
  <si>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</si>
  <si>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</si>
  <si>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</si>
  <si>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</si>
  <si>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</si>
  <si>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</si>
  <si>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</si>
  <si>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</si>
  <si>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</si>
  <si>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</si>
  <si>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</si>
  <si>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</si>
  <si>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</si>
  <si>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</si>
  <si>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</si>
  <si>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</si>
  <si>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</si>
  <si>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</si>
  <si>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</si>
  <si>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</si>
  <si>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</si>
  <si>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</si>
  <si>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</si>
  <si>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</si>
  <si>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</si>
  <si>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</si>
  <si>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</si>
  <si>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</si>
  <si>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</si>
  <si>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</si>
  <si>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</si>
  <si>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</si>
  <si>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</si>
  <si>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</si>
  <si>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</si>
  <si>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</si>
  <si>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</si>
  <si>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</si>
  <si>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</si>
  <si>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</si>
  <si>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</si>
  <si>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</si>
  <si>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</si>
  <si>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</si>
  <si>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</si>
  <si>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</si>
  <si>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</si>
  <si>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</si>
  <si>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</si>
  <si>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</si>
  <si>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</si>
  <si>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</si>
  <si>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</si>
  <si>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</si>
  <si>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</si>
  <si>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</si>
  <si>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</si>
  <si>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</si>
  <si>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</si>
  <si>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</si>
  <si>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</si>
  <si>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</si>
  <si>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</si>
  <si>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</si>
  <si>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</si>
  <si>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</si>
  <si>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</si>
  <si>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</si>
  <si>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</si>
  <si>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</si>
  <si>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</si>
  <si>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</si>
  <si>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</si>
  <si>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</si>
  <si>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</si>
  <si>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</si>
  <si>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</si>
  <si>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</si>
  <si>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</si>
  <si>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</si>
  <si>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</si>
  <si>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</si>
  <si>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</si>
  <si>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</si>
  <si>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</si>
  <si>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</si>
  <si>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</si>
  <si>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</si>
  <si>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</si>
  <si>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</si>
  <si>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</si>
  <si>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</si>
  <si>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</si>
  <si>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</si>
  <si>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</si>
  <si>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</si>
  <si>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</si>
  <si>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</si>
  <si>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</si>
  <si>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</si>
  <si>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</si>
  <si>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</si>
  <si>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</si>
  <si>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</si>
  <si>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</si>
  <si>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</si>
  <si>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</si>
  <si>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</si>
  <si>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</si>
  <si>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</si>
  <si>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</si>
  <si>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</si>
  <si>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</si>
  <si>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</si>
  <si>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</si>
  <si>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</si>
  <si>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</si>
  <si>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</si>
  <si>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</si>
  <si>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</si>
  <si>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</si>
  <si>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</si>
  <si>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</si>
  <si>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</si>
  <si>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</si>
  <si>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</si>
  <si>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</si>
  <si>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</si>
  <si>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</si>
  <si>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</si>
  <si>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</si>
  <si>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</si>
  <si>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</si>
  <si>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</si>
  <si>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</si>
  <si>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</si>
  <si>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</si>
  <si>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</si>
  <si>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</si>
  <si>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</si>
  <si>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</si>
  <si>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</si>
  <si>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</si>
  <si>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</si>
  <si>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</si>
  <si>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</si>
  <si>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</si>
  <si>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</si>
  <si>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</si>
  <si>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</si>
  <si>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</si>
  <si>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</si>
  <si>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</si>
  <si>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</si>
  <si>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</si>
  <si>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</si>
  <si>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</si>
  <si>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</si>
  <si>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</si>
  <si>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</si>
  <si>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</si>
  <si>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</si>
  <si>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</si>
  <si>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</si>
  <si>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</si>
  <si>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</si>
  <si>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</si>
  <si>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</si>
  <si>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</si>
  <si>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</si>
  <si>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</si>
  <si>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</si>
  <si>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</si>
  <si>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</si>
  <si>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</si>
  <si>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</si>
  <si>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</si>
  <si>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</si>
  <si>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</si>
  <si>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</si>
  <si>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</si>
  <si>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</si>
  <si>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</si>
  <si>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</si>
  <si>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</si>
  <si>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</si>
  <si>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</si>
  <si>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</si>
  <si>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</si>
  <si>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</si>
  <si>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</si>
  <si>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</si>
  <si>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</si>
  <si>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</si>
  <si>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</si>
  <si>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</si>
  <si>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</si>
  <si>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</si>
  <si>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</si>
  <si>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</si>
  <si>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</si>
  <si>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</si>
  <si>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</si>
  <si>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</si>
  <si>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</si>
  <si>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</si>
  <si>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</si>
  <si>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</si>
  <si>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</si>
  <si>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</si>
  <si>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</si>
  <si>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</si>
  <si>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</si>
  <si>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</si>
  <si>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</si>
  <si>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</si>
  <si>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</si>
  <si>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</si>
  <si>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</si>
  <si>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</si>
  <si>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</si>
  <si>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</si>
  <si>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</si>
  <si>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</si>
  <si>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</si>
  <si>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</si>
  <si>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</si>
  <si>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</si>
  <si>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</si>
  <si>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</si>
  <si>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</si>
  <si>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</si>
  <si>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</si>
  <si>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</si>
  <si>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</si>
  <si>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</si>
  <si>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</si>
  <si>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</si>
  <si>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</si>
  <si>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</si>
  <si>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</si>
  <si>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</si>
  <si>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</si>
  <si>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</si>
  <si>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</si>
  <si>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</si>
  <si>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</si>
  <si>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</si>
  <si>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</si>
  <si>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</si>
  <si>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</si>
  <si>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</si>
  <si>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</si>
  <si>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</si>
  <si>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</si>
  <si>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</si>
  <si>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</si>
  <si>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</si>
  <si>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</si>
  <si>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</si>
  <si>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</si>
  <si>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</si>
  <si>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</si>
  <si>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</si>
  <si>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</si>
  <si>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</si>
  <si>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</si>
  <si>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</si>
  <si>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</si>
  <si>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</si>
  <si>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</si>
  <si>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</si>
  <si>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</si>
  <si>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</si>
  <si>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</si>
  <si>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</si>
  <si>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</si>
  <si>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</si>
  <si>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</si>
  <si>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</si>
  <si>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</si>
  <si>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</si>
  <si>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</si>
  <si>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</si>
  <si>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</si>
  <si>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</si>
  <si>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</si>
  <si>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</si>
  <si>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</si>
  <si>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</si>
  <si>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</si>
  <si>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</si>
  <si>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</si>
  <si>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</si>
  <si>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</si>
  <si>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</si>
  <si>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</si>
  <si>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</si>
  <si>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</si>
  <si>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</si>
  <si>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</si>
  <si>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</si>
  <si>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</si>
  <si>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</si>
  <si>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</si>
  <si>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</si>
  <si>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</si>
  <si>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</si>
  <si>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</si>
  <si>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</si>
  <si>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</si>
  <si>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</si>
  <si>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</si>
  <si>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</si>
  <si>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</si>
  <si>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</si>
  <si>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</si>
  <si>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</si>
  <si>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</si>
  <si>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</si>
  <si>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</si>
  <si>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</si>
  <si>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</si>
  <si>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</si>
  <si>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</si>
  <si>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</si>
  <si>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</si>
  <si>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</si>
  <si>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</si>
  <si>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</si>
  <si>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</si>
  <si>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</si>
  <si>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</si>
  <si>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</si>
  <si>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</si>
  <si>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</si>
  <si>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</si>
  <si>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</si>
  <si>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</si>
  <si>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</si>
  <si>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</si>
  <si>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</si>
  <si>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</si>
  <si>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</si>
  <si>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</si>
  <si>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</si>
  <si>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</si>
  <si>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</si>
  <si>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</si>
  <si>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</si>
  <si>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</si>
  <si>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</si>
  <si>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</si>
  <si>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</si>
  <si>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</si>
  <si>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</si>
  <si>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</si>
  <si>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</si>
  <si>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</si>
  <si>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</si>
  <si>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</si>
  <si>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</si>
  <si>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</si>
  <si>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</si>
  <si>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</si>
  <si>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</si>
  <si>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</si>
  <si>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</si>
  <si>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</si>
  <si>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</si>
  <si>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</si>
  <si>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</si>
  <si>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</si>
  <si>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</si>
  <si>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</si>
  <si>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</si>
  <si>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</si>
  <si>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</si>
  <si>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</si>
  <si>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</si>
  <si>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</si>
  <si>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</si>
  <si>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</si>
  <si>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</si>
  <si>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</si>
  <si>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</si>
  <si>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</si>
  <si>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</si>
  <si>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</si>
  <si>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</si>
  <si>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</si>
  <si>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</si>
  <si>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</si>
  <si>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</si>
  <si>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</si>
  <si>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</si>
  <si>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</si>
  <si>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</si>
  <si>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</si>
  <si>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</si>
  <si>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</si>
  <si>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</si>
  <si>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</si>
  <si>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</si>
  <si>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</si>
  <si>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</si>
  <si>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</si>
  <si>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</si>
  <si>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</si>
  <si>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</si>
  <si>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</si>
  <si>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</si>
  <si>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</si>
  <si>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</si>
  <si>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</si>
  <si>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</si>
  <si>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</si>
  <si>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</si>
  <si>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</si>
  <si>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</si>
  <si>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</si>
  <si>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</si>
  <si>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</si>
  <si>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</si>
  <si>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</si>
  <si>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</si>
  <si>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</si>
  <si>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</si>
  <si>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</si>
  <si>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</si>
  <si>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</si>
  <si>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</si>
  <si>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</si>
  <si>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</si>
  <si>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</si>
  <si>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</si>
  <si>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</si>
  <si>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</si>
  <si>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</si>
  <si>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</si>
  <si>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</si>
  <si>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</si>
  <si>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</si>
  <si>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</si>
  <si>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</si>
  <si>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</si>
  <si>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</si>
  <si>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</si>
  <si>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</si>
  <si>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</si>
  <si>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</si>
  <si>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</si>
  <si>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</si>
  <si>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</si>
  <si>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</si>
  <si>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</si>
  <si>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</si>
  <si>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</si>
  <si>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</si>
  <si>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</si>
  <si>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</si>
  <si>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</si>
  <si>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</si>
  <si>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</si>
  <si>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</si>
  <si>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</si>
  <si>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</si>
  <si>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</si>
  <si>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</si>
  <si>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</si>
  <si>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</si>
  <si>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</si>
  <si>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</si>
  <si>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</si>
  <si>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</si>
  <si>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</si>
  <si>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</si>
  <si>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</si>
  <si>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</si>
  <si>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</si>
  <si>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</si>
  <si>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</si>
  <si>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</si>
  <si>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</si>
  <si>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</si>
  <si>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</si>
  <si>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</si>
  <si>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</si>
  <si>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</si>
  <si>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</si>
  <si>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</si>
  <si>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</si>
  <si>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</si>
  <si>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</si>
  <si>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</si>
  <si>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</si>
  <si>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</si>
  <si>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</si>
  <si>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</si>
  <si>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</si>
  <si>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</si>
  <si>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</si>
  <si>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</si>
  <si>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</si>
  <si>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</si>
  <si>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</si>
  <si>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</si>
  <si>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</si>
  <si>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</si>
  <si>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</si>
  <si>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</si>
  <si>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</si>
  <si>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</si>
  <si>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</si>
  <si>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</si>
  <si>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</si>
  <si>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</si>
  <si>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</si>
  <si>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</si>
  <si>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</si>
  <si>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</si>
  <si>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</si>
  <si>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</si>
  <si>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</si>
  <si>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</si>
  <si>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</si>
  <si>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</si>
  <si>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</si>
  <si>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</si>
  <si>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</si>
  <si>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</si>
  <si>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</si>
  <si>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</si>
  <si>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</si>
  <si>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</si>
  <si>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</si>
  <si>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</si>
  <si>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</si>
  <si>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</si>
  <si>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</si>
  <si>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</si>
  <si>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</si>
  <si>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</si>
  <si>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</si>
  <si>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</si>
  <si>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</si>
  <si>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</si>
  <si>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</si>
  <si>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</si>
  <si>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</si>
  <si>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</si>
  <si>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</si>
  <si>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</si>
  <si>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</si>
  <si>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</si>
  <si>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</si>
  <si>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</si>
  <si>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</si>
  <si>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</si>
  <si>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</si>
  <si>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</si>
  <si>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</si>
  <si>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</si>
  <si>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</si>
  <si>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</si>
  <si>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</si>
  <si>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</si>
  <si>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</si>
  <si>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</si>
  <si>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</si>
  <si>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</si>
  <si>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</si>
  <si>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</si>
  <si>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</si>
  <si>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</si>
  <si>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</si>
  <si>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</si>
  <si>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</si>
  <si>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</si>
  <si>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</si>
  <si>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</si>
  <si>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</si>
  <si>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</si>
  <si>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</si>
  <si>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</si>
  <si>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</si>
  <si>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</si>
  <si>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</si>
  <si>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</si>
  <si>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</si>
  <si>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</si>
  <si>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</si>
  <si>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</si>
  <si>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</si>
  <si>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</si>
  <si>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</si>
  <si>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</si>
  <si>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</si>
  <si>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</si>
  <si>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</si>
  <si>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</si>
  <si>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</si>
  <si>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</si>
  <si>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</si>
  <si>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</si>
  <si>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</si>
  <si>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</si>
  <si>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</si>
  <si>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</si>
  <si>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</si>
  <si>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</si>
  <si>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</si>
  <si>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</si>
  <si>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</si>
  <si>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</si>
  <si>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</si>
  <si>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</si>
  <si>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</si>
  <si>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</si>
  <si>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</si>
  <si>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</si>
  <si>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</si>
  <si>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</si>
  <si>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</si>
  <si>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</si>
  <si>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</si>
  <si>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</si>
  <si>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</si>
  <si>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</si>
  <si>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</si>
  <si>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</si>
  <si>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</si>
  <si>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</si>
  <si>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</si>
  <si>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</si>
  <si>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</si>
  <si>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</si>
  <si>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</si>
  <si>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</si>
  <si>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</si>
  <si>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</si>
  <si>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</si>
  <si>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</si>
  <si>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</si>
  <si>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</si>
  <si>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</si>
  <si>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</si>
  <si>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</si>
  <si>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</si>
  <si>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</si>
  <si>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</si>
  <si>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</si>
  <si>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</si>
  <si>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</si>
  <si>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</si>
  <si>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</si>
  <si>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</si>
  <si>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</si>
  <si>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</si>
  <si>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</si>
  <si>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</si>
  <si>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</si>
  <si>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</si>
  <si>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</si>
  <si>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</si>
  <si>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</si>
  <si>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</si>
  <si>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</si>
  <si>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</si>
  <si>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</si>
  <si>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</si>
  <si>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</si>
  <si>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</si>
  <si>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</si>
  <si>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</si>
  <si>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</si>
  <si>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</si>
  <si>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</si>
  <si>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</si>
  <si>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</si>
  <si>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</si>
  <si>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</si>
  <si>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</si>
  <si>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</si>
  <si>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</si>
  <si>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</si>
  <si>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</si>
  <si>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</si>
  <si>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</si>
  <si>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</si>
  <si>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</si>
  <si>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</si>
  <si>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</si>
  <si>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</si>
  <si>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</si>
  <si>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</si>
  <si>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</si>
  <si>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</si>
  <si>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</si>
  <si>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</si>
  <si>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</si>
  <si>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</si>
  <si>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</si>
  <si>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</si>
  <si>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</si>
  <si>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</si>
  <si>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</si>
  <si>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</si>
  <si>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</si>
  <si>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</si>
  <si>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</si>
  <si>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</si>
  <si>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</si>
  <si>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</si>
  <si>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</si>
  <si>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</si>
  <si>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</si>
  <si>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</si>
  <si>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</si>
  <si>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</si>
  <si>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</si>
  <si>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</si>
  <si>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</si>
  <si>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</si>
  <si>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</si>
  <si>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</si>
  <si>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</si>
  <si>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</si>
  <si>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</si>
  <si>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</si>
  <si>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</si>
  <si>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</si>
  <si>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</si>
  <si>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</si>
  <si>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</si>
  <si>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</si>
  <si>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</si>
  <si>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</si>
  <si>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</si>
  <si>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</si>
  <si>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</si>
  <si>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</si>
  <si>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</si>
  <si>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</si>
  <si>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</si>
  <si>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</si>
  <si>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</si>
  <si>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</si>
  <si>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</si>
  <si>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</si>
  <si>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</si>
  <si>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</si>
  <si>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</si>
  <si>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</si>
  <si>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</si>
  <si>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</si>
  <si>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</si>
  <si>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</si>
  <si>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</si>
  <si>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</si>
  <si>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</si>
  <si>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</si>
  <si>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</si>
  <si>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</si>
  <si>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</si>
  <si>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</si>
  <si>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</si>
  <si>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</si>
  <si>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</si>
  <si>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</si>
  <si>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</si>
  <si>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</si>
  <si>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</si>
  <si>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</si>
  <si>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</si>
  <si>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</si>
  <si>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</si>
  <si>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</si>
  <si>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</si>
  <si>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</si>
  <si>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</si>
  <si>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</si>
  <si>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</si>
  <si>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</si>
  <si>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</si>
  <si>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</si>
  <si>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</si>
  <si>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</si>
  <si>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</si>
  <si>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</si>
  <si>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</si>
  <si>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</si>
  <si>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</si>
  <si>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</si>
  <si>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</si>
  <si>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</si>
  <si>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</si>
  <si>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</si>
  <si>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</si>
  <si>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</si>
  <si>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</si>
  <si>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</si>
  <si>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</si>
  <si>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</si>
  <si>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</si>
  <si>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</si>
  <si>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</si>
  <si>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</si>
  <si>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</si>
  <si>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</si>
  <si>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</si>
  <si>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</si>
  <si>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</si>
  <si>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</si>
  <si>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</si>
  <si>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</si>
  <si>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</si>
  <si>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</si>
  <si>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</si>
  <si>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</si>
  <si>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</si>
  <si>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</si>
  <si>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</si>
  <si>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</si>
  <si>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</si>
  <si>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</si>
  <si>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</si>
  <si>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</si>
  <si>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</si>
  <si>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</si>
  <si>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</si>
  <si>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</si>
  <si>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</si>
  <si>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</si>
  <si>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</si>
  <si>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</si>
  <si>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</si>
  <si>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</si>
  <si>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</si>
  <si>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</si>
  <si>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</si>
  <si>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</si>
  <si>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</si>
  <si>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</si>
  <si>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</si>
  <si>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</si>
  <si>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</si>
  <si>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</si>
  <si>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</si>
  <si>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</si>
  <si>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</si>
  <si>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</si>
  <si>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</si>
  <si>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</si>
  <si>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</si>
  <si>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</si>
  <si>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</si>
  <si>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</si>
  <si>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</si>
  <si>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</si>
  <si>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</si>
  <si>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</si>
  <si>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</si>
  <si>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</si>
  <si>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</si>
  <si>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</si>
  <si>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</si>
  <si>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</si>
  <si>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</si>
  <si>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</si>
  <si>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</si>
  <si>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</si>
  <si>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</si>
  <si>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</si>
  <si>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</si>
  <si>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</si>
  <si>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</si>
  <si>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</si>
  <si>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</si>
  <si>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</si>
  <si>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</si>
  <si>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</si>
  <si>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</si>
  <si>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</si>
  <si>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</si>
  <si>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</si>
  <si>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</si>
  <si>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</si>
  <si>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</si>
  <si>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</si>
  <si>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</si>
  <si>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</si>
  <si>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</si>
  <si>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</si>
  <si>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</si>
  <si>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</si>
  <si>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</si>
  <si>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</si>
  <si>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</si>
  <si>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</si>
  <si>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</si>
  <si>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</si>
  <si>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</si>
  <si>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</si>
  <si>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</si>
  <si>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</si>
  <si>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</si>
  <si>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</si>
  <si>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</si>
  <si>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</si>
  <si>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</si>
  <si>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</si>
  <si>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</si>
  <si>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</si>
  <si>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</si>
  <si>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</si>
  <si>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</si>
  <si>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</si>
  <si>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</si>
  <si>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</si>
  <si>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</si>
  <si>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</si>
  <si>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</si>
  <si>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</si>
  <si>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</si>
  <si>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</si>
  <si>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</si>
  <si>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</si>
  <si>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</si>
  <si>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</si>
  <si>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</si>
  <si>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</si>
  <si>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</si>
  <si>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</si>
  <si>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</si>
  <si>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</si>
  <si>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</si>
  <si>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</si>
  <si>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</si>
  <si>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</si>
  <si>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</si>
  <si>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</si>
  <si>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</si>
  <si>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</si>
  <si>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</si>
  <si>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</si>
  <si>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</si>
  <si>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</si>
  <si>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</si>
  <si>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</si>
  <si>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</si>
  <si>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</si>
  <si>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</si>
  <si>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</si>
  <si>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</si>
  <si>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</si>
  <si>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</si>
  <si>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</si>
  <si>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</si>
  <si>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</si>
  <si>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</si>
  <si>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</si>
  <si>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</si>
  <si>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</si>
  <si>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</si>
  <si>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</si>
  <si>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</si>
  <si>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</si>
  <si>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</si>
  <si>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</si>
  <si>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</si>
  <si>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</si>
  <si>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</si>
  <si>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</si>
  <si>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</si>
  <si>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</si>
  <si>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</si>
  <si>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</si>
  <si>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</si>
  <si>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</si>
  <si>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</si>
  <si>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</si>
  <si>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</si>
  <si>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</si>
  <si>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</si>
  <si>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</si>
  <si>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</si>
  <si>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</si>
  <si>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</si>
  <si>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</si>
  <si>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</si>
  <si>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</si>
  <si>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</si>
  <si>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</si>
  <si>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</si>
  <si>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</si>
  <si>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</si>
  <si>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</si>
  <si>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</si>
  <si>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</si>
  <si>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</si>
  <si>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</si>
  <si>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</si>
  <si>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</si>
  <si>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</si>
  <si>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</si>
  <si>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</si>
  <si>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</si>
  <si>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</si>
  <si>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</si>
  <si>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</si>
  <si>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</si>
  <si>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</si>
  <si>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</si>
  <si>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</si>
  <si>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</si>
  <si>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</si>
  <si>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</si>
  <si>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</si>
  <si>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</si>
  <si>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</si>
  <si>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</si>
  <si>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</si>
  <si>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</si>
  <si>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</si>
  <si>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</si>
  <si>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</si>
  <si>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</si>
  <si>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</si>
  <si>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</si>
  <si>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</si>
  <si>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</si>
  <si>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</si>
  <si>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</si>
  <si>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</si>
  <si>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</si>
  <si>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</si>
  <si>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</si>
  <si>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</si>
  <si>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</si>
  <si>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</si>
  <si>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</si>
  <si>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</si>
  <si>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</si>
  <si>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</si>
  <si>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</si>
  <si>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</si>
  <si>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</si>
  <si>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</si>
  <si>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</si>
  <si>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</si>
  <si>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</si>
  <si>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</si>
  <si>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</si>
  <si>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</si>
  <si>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</si>
  <si>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</si>
  <si>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</si>
  <si>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</si>
  <si>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</si>
  <si>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</si>
  <si>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</si>
  <si>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</si>
  <si>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</si>
  <si>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</si>
  <si>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</si>
  <si>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</si>
  <si>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</si>
  <si>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</si>
  <si>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</si>
  <si>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</si>
  <si>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</si>
  <si>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</si>
  <si>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</si>
  <si>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</si>
  <si>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</si>
  <si>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</si>
  <si>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</si>
  <si>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</si>
  <si>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</si>
  <si>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</si>
  <si>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</si>
  <si>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</si>
  <si>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</si>
  <si>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</si>
  <si>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</si>
  <si>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</si>
  <si>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</si>
  <si>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</si>
  <si>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</si>
  <si>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</si>
  <si>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</si>
  <si>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</si>
  <si>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</si>
  <si>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</si>
  <si>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</si>
  <si>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</si>
  <si>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</si>
  <si>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</si>
  <si>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</si>
  <si>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</si>
  <si>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</si>
  <si>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</si>
  <si>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</si>
  <si>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</si>
  <si>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</si>
  <si>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</si>
  <si>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</si>
  <si>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</si>
  <si>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</si>
  <si>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</si>
  <si>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</si>
  <si>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</si>
  <si>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</si>
  <si>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</si>
  <si>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</si>
  <si>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</si>
  <si>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</si>
  <si>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</si>
  <si>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</si>
  <si>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</si>
  <si>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</si>
  <si>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</si>
  <si>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</si>
  <si>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</si>
  <si>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</si>
  <si>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</si>
  <si>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</si>
  <si>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</si>
  <si>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</si>
  <si>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</si>
  <si>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</si>
  <si>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</si>
  <si>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</si>
  <si>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</si>
  <si>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</si>
  <si>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</si>
  <si>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</si>
  <si>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</si>
  <si>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</si>
  <si>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</si>
  <si>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</si>
  <si>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</si>
  <si>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</si>
  <si>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</si>
  <si>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</si>
  <si>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</si>
  <si>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</si>
  <si>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</si>
  <si>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</si>
  <si>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</si>
  <si>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</si>
  <si>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</si>
  <si>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</si>
  <si>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</si>
  <si>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</si>
  <si>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</si>
  <si>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</si>
  <si>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</si>
  <si>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</si>
  <si>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</si>
  <si>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</si>
  <si>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</si>
  <si>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</si>
  <si>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</si>
  <si>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</si>
  <si>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</si>
  <si>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</si>
  <si>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</si>
  <si>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</si>
  <si>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</si>
  <si>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</si>
  <si>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</si>
  <si>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</si>
  <si>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</si>
  <si>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</si>
  <si>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</si>
  <si>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</si>
  <si>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</si>
  <si>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</si>
  <si>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</si>
  <si>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</si>
  <si>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</si>
  <si>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</si>
  <si>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</si>
  <si>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</si>
  <si>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</si>
  <si>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</si>
  <si>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</si>
  <si>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</si>
  <si>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</si>
  <si>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</si>
  <si>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</si>
  <si>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</si>
  <si>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</si>
  <si>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</si>
  <si>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</si>
  <si>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</si>
  <si>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</si>
  <si>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</si>
  <si>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</si>
  <si>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</si>
  <si>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</si>
  <si>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</si>
  <si>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</si>
  <si>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</si>
  <si>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</si>
  <si>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</si>
  <si>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</si>
  <si>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</si>
  <si>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</si>
  <si>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</si>
  <si>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</si>
  <si>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</si>
  <si>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</si>
  <si>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</si>
  <si>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</si>
  <si>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</si>
  <si>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</si>
  <si>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</si>
  <si>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</si>
  <si>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</si>
  <si>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</si>
  <si>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</si>
  <si>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</si>
  <si>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</si>
  <si>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</si>
  <si>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</si>
  <si>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</si>
  <si>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</si>
  <si>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</si>
  <si>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</si>
  <si>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</si>
  <si>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</si>
  <si>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</si>
  <si>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</si>
  <si>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</si>
  <si>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</si>
  <si>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</si>
  <si>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</si>
  <si>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</si>
  <si>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</si>
  <si>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</si>
  <si>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</si>
  <si>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</si>
  <si>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</si>
  <si>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</si>
  <si>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</si>
  <si>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</si>
  <si>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</si>
  <si>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</si>
  <si>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</si>
  <si>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</si>
  <si>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</si>
  <si>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</si>
  <si>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</si>
  <si>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</si>
  <si>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</si>
  <si>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</si>
  <si>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</si>
  <si>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</si>
  <si>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</si>
  <si>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</si>
  <si>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</si>
  <si>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</si>
  <si>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</si>
  <si>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</si>
  <si>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</si>
  <si>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</si>
  <si>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</si>
  <si>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</si>
  <si>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</si>
  <si>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</si>
  <si>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</si>
  <si>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</si>
  <si>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</si>
  <si>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</si>
  <si>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</si>
  <si>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</si>
  <si>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</si>
  <si>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</si>
  <si>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</si>
  <si>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</si>
  <si>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</si>
  <si>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</si>
  <si>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</si>
  <si>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</si>
  <si>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</si>
  <si>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</si>
  <si>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</si>
  <si>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</si>
  <si>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</si>
  <si>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</si>
  <si>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</si>
  <si>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</si>
  <si>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</si>
  <si>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</si>
  <si>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</si>
  <si>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</si>
  <si>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</si>
  <si>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</si>
  <si>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</si>
  <si>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</si>
  <si>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</si>
  <si>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</si>
  <si>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</si>
  <si>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</si>
  <si>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</si>
  <si>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</si>
  <si>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</si>
  <si>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</si>
  <si>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</si>
  <si>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</si>
  <si>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</si>
  <si>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</si>
  <si>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</si>
  <si>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</si>
  <si>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</si>
  <si>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</si>
  <si>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</si>
  <si>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</si>
  <si>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</si>
  <si>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</si>
  <si>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</si>
  <si>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</si>
  <si>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</si>
  <si>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</si>
  <si>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</si>
  <si>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</si>
  <si>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</si>
  <si>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</si>
  <si>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</si>
  <si>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</si>
  <si>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</si>
  <si>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</si>
  <si>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</si>
  <si>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</si>
  <si>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</si>
  <si>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</si>
  <si>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</si>
  <si>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</si>
  <si>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</si>
  <si>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</si>
  <si>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</si>
  <si>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</si>
  <si>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</si>
  <si>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</si>
  <si>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</si>
  <si>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</si>
  <si>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</si>
  <si>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</si>
  <si>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</si>
  <si>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</si>
  <si>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</si>
  <si>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</si>
  <si>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</si>
  <si>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</si>
  <si>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</si>
  <si>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</si>
  <si>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</si>
  <si>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</si>
  <si>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</si>
  <si>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</si>
  <si>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</si>
  <si>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</si>
  <si>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</si>
  <si>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</si>
  <si>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</si>
  <si>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</si>
  <si>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</si>
  <si>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</si>
  <si>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</si>
  <si>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</si>
  <si>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</si>
  <si>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</si>
  <si>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</si>
  <si>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</si>
  <si>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</si>
  <si>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</si>
  <si>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</si>
  <si>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</si>
  <si>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</si>
  <si>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</si>
  <si>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</si>
  <si>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</si>
  <si>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</si>
  <si>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</si>
  <si>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</si>
  <si>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</si>
  <si>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</si>
  <si>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</si>
  <si>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</si>
  <si>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</si>
  <si>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</si>
  <si>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</si>
  <si>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</si>
  <si>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</si>
  <si>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</si>
  <si>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</si>
  <si>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</si>
  <si>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</si>
  <si>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</si>
  <si>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</si>
  <si>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</si>
  <si>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</si>
  <si>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</si>
  <si>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</si>
  <si>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</si>
  <si>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</si>
  <si>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</si>
  <si>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</si>
  <si>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</si>
  <si>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</si>
  <si>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</si>
  <si>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</si>
  <si>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</si>
  <si>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</si>
  <si>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</si>
  <si>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</si>
  <si>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</si>
  <si>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</si>
  <si>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</si>
  <si>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</si>
  <si>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</si>
  <si>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</si>
  <si>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</si>
  <si>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</si>
  <si>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</si>
  <si>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</si>
  <si>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</si>
  <si>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</si>
  <si>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</si>
  <si>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</si>
  <si>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</si>
  <si>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</si>
  <si>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</si>
  <si>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</si>
  <si>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</si>
  <si>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</si>
  <si>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</si>
  <si>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</si>
  <si>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</si>
  <si>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</si>
  <si>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</si>
  <si>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</si>
  <si>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</si>
  <si>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</si>
  <si>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</si>
  <si>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</si>
  <si>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</si>
  <si>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</si>
  <si>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</si>
  <si>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</si>
  <si>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</si>
  <si>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</si>
  <si>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</si>
  <si>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</si>
  <si>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</si>
  <si>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</si>
  <si>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</si>
  <si>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</si>
  <si>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</si>
  <si>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</si>
  <si>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</si>
  <si>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</si>
  <si>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</si>
  <si>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</si>
  <si>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</si>
  <si>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</si>
  <si>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</si>
  <si>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</si>
  <si>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</si>
  <si>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</si>
  <si>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</si>
  <si>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</si>
  <si>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</si>
  <si>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</si>
  <si>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</si>
  <si>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</si>
  <si>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</si>
  <si>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</si>
  <si>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</si>
  <si>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</si>
  <si>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</si>
  <si>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</si>
  <si>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</si>
  <si>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</si>
  <si>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</si>
  <si>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</si>
  <si>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</si>
  <si>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</si>
  <si>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</si>
  <si>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</si>
  <si>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</si>
  <si>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</si>
  <si>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</si>
  <si>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</si>
  <si>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</si>
  <si>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</si>
  <si>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</si>
  <si>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</si>
  <si>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</si>
  <si>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</si>
  <si>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</si>
  <si>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</si>
  <si>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</si>
  <si>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</si>
  <si>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</si>
  <si>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</si>
  <si>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</si>
  <si>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</si>
  <si>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</si>
  <si>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</si>
  <si>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</si>
  <si>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</si>
  <si>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</si>
  <si>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</si>
  <si>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</si>
  <si>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</si>
  <si>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</si>
  <si>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</si>
  <si>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</si>
  <si>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</si>
  <si>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</si>
  <si>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</si>
  <si>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</si>
  <si>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</si>
  <si>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</si>
  <si>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</si>
  <si>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</si>
  <si>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</si>
  <si>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</si>
  <si>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</si>
  <si>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</si>
  <si>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</si>
  <si>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</si>
  <si>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</si>
  <si>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</si>
  <si>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</si>
  <si>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</si>
  <si>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</si>
  <si>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</si>
  <si>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</si>
  <si>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</si>
  <si>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</si>
  <si>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</si>
  <si>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</si>
  <si>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</si>
  <si>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</si>
  <si>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</si>
  <si>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</si>
  <si>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</si>
  <si>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</si>
  <si>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</si>
  <si>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</si>
  <si>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</si>
  <si>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</si>
  <si>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</si>
  <si>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</si>
  <si>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</si>
  <si>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</si>
  <si>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</si>
  <si>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</si>
  <si>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</si>
  <si>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</si>
  <si>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</si>
  <si>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</si>
  <si>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</si>
  <si>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</si>
  <si>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</si>
  <si>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</si>
  <si>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</si>
  <si>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</si>
  <si>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</si>
  <si>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</si>
  <si>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</si>
  <si>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</si>
  <si>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</si>
  <si>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</si>
  <si>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</si>
  <si>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</si>
  <si>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</si>
  <si>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</si>
  <si>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</si>
  <si>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</si>
  <si>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</si>
  <si>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</si>
  <si>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</si>
  <si>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</si>
  <si>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</si>
  <si>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</si>
  <si>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</si>
  <si>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</si>
  <si>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</si>
  <si>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</si>
  <si>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</si>
  <si>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</si>
  <si>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</si>
  <si>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</si>
  <si>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</si>
  <si>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</si>
  <si>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</si>
  <si>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</si>
  <si>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</si>
  <si>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</si>
  <si>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</si>
  <si>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</si>
  <si>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</si>
  <si>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</si>
  <si>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</si>
  <si>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</si>
  <si>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</si>
  <si>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</si>
  <si>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</si>
  <si>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</si>
  <si>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</si>
  <si>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</si>
  <si>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</si>
  <si>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</si>
  <si>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</si>
  <si>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</si>
  <si>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</si>
  <si>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</si>
  <si>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</si>
  <si>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</si>
  <si>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</si>
  <si>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</si>
  <si>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</si>
  <si>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</si>
  <si>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</si>
  <si>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</si>
  <si>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</si>
  <si>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</si>
  <si>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</si>
  <si>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</si>
  <si>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</si>
  <si>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</si>
  <si>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</si>
  <si>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</si>
  <si>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</si>
  <si>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</si>
  <si>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</si>
  <si>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</si>
  <si>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</si>
  <si>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</si>
  <si>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</si>
  <si>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</si>
  <si>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</si>
  <si>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</si>
  <si>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</si>
  <si>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</si>
  <si>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</si>
  <si>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</si>
  <si>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</si>
  <si>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</si>
  <si>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</si>
  <si>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</si>
  <si>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</si>
  <si>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</si>
  <si>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</si>
  <si>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</si>
  <si>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</si>
  <si>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</si>
  <si>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</si>
  <si>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</si>
  <si>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</si>
  <si>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</si>
  <si>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</si>
  <si>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</si>
  <si>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</si>
  <si>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</si>
  <si>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</si>
  <si>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</si>
  <si>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</si>
  <si>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</si>
  <si>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</si>
  <si>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</si>
  <si>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</si>
  <si>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</si>
  <si>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</si>
  <si>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</si>
  <si>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</si>
  <si>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</si>
  <si>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</si>
  <si>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</si>
  <si>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</si>
  <si>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</si>
  <si>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</si>
  <si>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</si>
  <si>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</si>
  <si>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</si>
  <si>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</si>
  <si>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</si>
  <si>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</si>
  <si>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</si>
  <si>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</si>
  <si>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</si>
  <si>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</si>
  <si>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</si>
  <si>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</si>
  <si>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</si>
  <si>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</si>
  <si>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</si>
  <si>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</si>
  <si>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</si>
  <si>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</si>
  <si>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</si>
  <si>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</si>
  <si>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</si>
  <si>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</si>
  <si>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</si>
  <si>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</si>
  <si>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</si>
  <si>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</si>
  <si>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</si>
  <si>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</si>
  <si>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</si>
  <si>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</si>
  <si>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</si>
  <si>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</si>
  <si>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</si>
  <si>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</si>
  <si>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</si>
  <si>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</si>
  <si>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</si>
  <si>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</si>
  <si>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</si>
  <si>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</si>
  <si>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</si>
  <si>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</si>
  <si>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</si>
  <si>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</si>
  <si>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</si>
  <si>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</si>
  <si>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</si>
  <si>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</si>
  <si>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</si>
  <si>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</si>
  <si>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</si>
  <si>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</si>
  <si>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</si>
  <si>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</si>
  <si>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</si>
  <si>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</si>
  <si>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</si>
  <si>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</si>
  <si>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</si>
  <si>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</si>
  <si>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</si>
  <si>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</si>
  <si>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</si>
  <si>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</si>
  <si>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</si>
  <si>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</si>
  <si>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</si>
  <si>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</si>
  <si>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</si>
  <si>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</si>
  <si>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</si>
  <si>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</si>
  <si>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</si>
  <si>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</si>
  <si>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</si>
  <si>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</si>
  <si>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</si>
  <si>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</si>
  <si>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</si>
  <si>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</si>
  <si>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</si>
  <si>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</si>
  <si>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</si>
  <si>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</si>
  <si>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</si>
  <si>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</si>
  <si>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</si>
  <si>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</si>
  <si>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</si>
  <si>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</si>
  <si>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</si>
  <si>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</si>
  <si>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</si>
  <si>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</si>
  <si>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</si>
  <si>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</si>
  <si>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</si>
  <si>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</si>
  <si>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</si>
  <si>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</si>
  <si>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</si>
  <si>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</si>
  <si>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</si>
  <si>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</si>
  <si>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</si>
  <si>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</si>
  <si>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</si>
  <si>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</si>
  <si>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</si>
  <si>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</si>
  <si>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</si>
  <si>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</si>
  <si>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</si>
  <si>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</si>
  <si>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</si>
  <si>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</si>
  <si>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</si>
  <si>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</si>
  <si>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</si>
  <si>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</si>
  <si>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</si>
  <si>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</si>
  <si>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</si>
  <si>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</si>
  <si>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</si>
  <si>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</si>
  <si>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</si>
  <si>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</si>
  <si>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</si>
  <si>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</si>
  <si>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</si>
  <si>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</si>
  <si>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</si>
  <si>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</si>
  <si>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</si>
  <si>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</si>
  <si>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</si>
  <si>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</si>
  <si>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</si>
  <si>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</si>
  <si>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</si>
  <si>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</si>
  <si>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</si>
  <si>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</si>
  <si>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</si>
  <si>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</si>
  <si>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</si>
  <si>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</si>
  <si>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</si>
  <si>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</si>
  <si>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</si>
  <si>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</si>
  <si>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</si>
  <si>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</si>
  <si>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</si>
  <si>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</si>
  <si>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</si>
  <si>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</si>
  <si>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</si>
  <si>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</si>
  <si>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</si>
  <si>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</si>
  <si>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</si>
  <si>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</si>
  <si>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</si>
  <si>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</si>
  <si>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</si>
  <si>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</si>
  <si>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</si>
  <si>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</si>
  <si>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</si>
  <si>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</si>
  <si>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</si>
  <si>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</si>
  <si>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</si>
  <si>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</si>
  <si>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</si>
  <si>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</si>
  <si>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</si>
  <si>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</si>
  <si>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</si>
  <si>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</si>
  <si>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</si>
  <si>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</si>
  <si>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</si>
  <si>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</si>
  <si>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</si>
  <si>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</si>
  <si>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</si>
  <si>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</si>
  <si>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</si>
  <si>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</si>
  <si>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</si>
  <si>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</si>
  <si>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</si>
  <si>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</si>
  <si>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</si>
  <si>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</si>
  <si>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</si>
  <si>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</si>
  <si>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</si>
  <si>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</si>
  <si>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</si>
  <si>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</si>
  <si>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</si>
  <si>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</si>
  <si>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</si>
  <si>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</si>
  <si>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</si>
  <si>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</si>
  <si>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</si>
  <si>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</si>
  <si>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</si>
  <si>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</si>
  <si>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</si>
  <si>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</si>
  <si>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</si>
  <si>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</si>
  <si>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</si>
  <si>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</si>
  <si>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</si>
  <si>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</si>
  <si>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</si>
  <si>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</si>
  <si>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</si>
  <si>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</si>
  <si>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</si>
  <si>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</si>
  <si>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</si>
  <si>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</si>
  <si>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</si>
  <si>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</si>
  <si>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</si>
  <si>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</si>
  <si>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</si>
  <si>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</si>
  <si>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</si>
  <si>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</si>
  <si>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</si>
  <si>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</si>
  <si>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</si>
  <si>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</si>
  <si>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</si>
  <si>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</si>
  <si>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</si>
  <si>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</si>
  <si>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</si>
  <si>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</si>
  <si>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</si>
  <si>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</si>
  <si>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</si>
  <si>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</si>
  <si>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</si>
  <si>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</si>
  <si>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</si>
  <si>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</si>
  <si>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</si>
  <si>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</si>
  <si>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</si>
  <si>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</si>
  <si>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</si>
  <si>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</si>
  <si>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</si>
  <si>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</si>
  <si>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</si>
  <si>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</si>
  <si>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</si>
  <si>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</si>
  <si>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</si>
  <si>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</si>
  <si>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</si>
  <si>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</si>
  <si>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</si>
  <si>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</si>
  <si>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</si>
  <si>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</si>
  <si>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</si>
  <si>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</si>
  <si>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</si>
  <si>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</si>
  <si>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</si>
  <si>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</si>
  <si>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</si>
  <si>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</si>
  <si>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</si>
  <si>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</si>
  <si>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</si>
  <si>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</si>
  <si>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</si>
  <si>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</si>
  <si>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</si>
  <si>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</si>
  <si>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</si>
  <si>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</si>
  <si>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</si>
  <si>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</si>
  <si>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</si>
  <si>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</si>
  <si>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</si>
  <si>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</si>
  <si>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</si>
  <si>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</si>
  <si>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</si>
  <si>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</si>
  <si>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</si>
  <si>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</si>
  <si>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</si>
  <si>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</si>
  <si>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</si>
  <si>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</si>
  <si>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</si>
  <si>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</si>
  <si>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</si>
  <si>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</si>
  <si>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</si>
  <si>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</si>
  <si>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</si>
  <si>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</si>
  <si>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</si>
  <si>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</si>
  <si>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</si>
  <si>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</si>
  <si>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</si>
  <si>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</si>
  <si>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</si>
  <si>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</si>
  <si>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</si>
  <si>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</si>
  <si>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</si>
  <si>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</si>
  <si>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</si>
  <si>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</si>
  <si>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</si>
  <si>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</si>
  <si>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</si>
  <si>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</si>
  <si>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</si>
  <si>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</si>
  <si>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</si>
  <si>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</si>
  <si>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</si>
  <si>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</si>
  <si>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</si>
  <si>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</si>
  <si>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</si>
  <si>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</si>
  <si>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</si>
  <si>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</si>
  <si>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</si>
  <si>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</si>
  <si>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</si>
  <si>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</si>
  <si>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</si>
  <si>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</si>
  <si>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</si>
  <si>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</si>
  <si>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</si>
  <si>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</si>
  <si>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</si>
  <si>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</si>
  <si>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</si>
  <si>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</si>
  <si>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</si>
  <si>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</si>
  <si>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</si>
  <si>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</si>
  <si>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</si>
  <si>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</si>
  <si>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</si>
  <si>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</si>
  <si>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</si>
  <si>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</si>
  <si>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</si>
  <si>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</si>
  <si>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</si>
  <si>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</si>
  <si>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</si>
  <si>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</si>
  <si>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</si>
  <si>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</si>
  <si>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</si>
  <si>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</si>
  <si>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</si>
  <si>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</si>
  <si>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</si>
  <si>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</si>
  <si>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</si>
  <si>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</si>
  <si>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</si>
  <si>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</si>
  <si>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</si>
  <si>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</si>
  <si>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</si>
  <si>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</si>
  <si>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</si>
  <si>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</si>
  <si>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</si>
  <si>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</si>
  <si>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</si>
  <si>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</si>
  <si>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</si>
  <si>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</si>
  <si>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</si>
  <si>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</si>
  <si>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</si>
  <si>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</si>
  <si>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</si>
  <si>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</si>
  <si>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</si>
  <si>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</si>
  <si>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</si>
  <si>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</si>
  <si>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</si>
  <si>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</si>
  <si>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</si>
  <si>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</si>
  <si>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</si>
  <si>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</si>
  <si>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</si>
  <si>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</si>
  <si>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</si>
  <si>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</si>
  <si>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</si>
  <si>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</si>
  <si>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</si>
  <si>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</si>
  <si>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</si>
  <si>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</si>
  <si>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</si>
  <si>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</si>
  <si>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</si>
  <si>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</si>
  <si>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</si>
  <si>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</si>
  <si>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</si>
  <si>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</si>
  <si>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</si>
  <si>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</si>
  <si>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</si>
  <si>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</si>
  <si>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</si>
  <si>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</si>
  <si>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</si>
  <si>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</si>
  <si>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</si>
  <si>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</si>
  <si>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</si>
  <si>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</si>
  <si>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</si>
  <si>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</si>
  <si>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</si>
  <si>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</si>
  <si>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</si>
  <si>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</si>
  <si>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</si>
  <si>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</si>
  <si>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</si>
  <si>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</si>
  <si>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</si>
  <si>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</si>
  <si>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</si>
  <si>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</si>
  <si>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</si>
  <si>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</si>
  <si>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</si>
  <si>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</si>
  <si>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</si>
  <si>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</si>
  <si>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</si>
  <si>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</si>
  <si>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</si>
  <si>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</si>
  <si>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</si>
  <si>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</si>
  <si>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</si>
  <si>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</si>
  <si>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</si>
  <si>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</si>
  <si>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</si>
  <si>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</si>
  <si>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</si>
  <si>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</si>
  <si>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</si>
  <si>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</si>
  <si>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</si>
  <si>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</si>
  <si>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</si>
  <si>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</si>
  <si>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</si>
  <si>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</si>
  <si>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</si>
  <si>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</si>
  <si>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</si>
  <si>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</si>
  <si>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</si>
  <si>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</si>
  <si>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</si>
  <si>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</si>
  <si>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</si>
  <si>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</si>
  <si>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</si>
  <si>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</si>
  <si>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</si>
  <si>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</si>
  <si>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</si>
  <si>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</si>
  <si>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</si>
  <si>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</si>
  <si>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</si>
  <si>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</si>
  <si>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</si>
  <si>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</si>
  <si>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</si>
  <si>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</si>
  <si>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</si>
  <si>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</si>
  <si>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</si>
  <si>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</si>
  <si>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</si>
  <si>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</si>
  <si>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</si>
  <si>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</si>
  <si>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</si>
  <si>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</si>
  <si>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</si>
  <si>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</si>
  <si>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</si>
  <si>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</si>
  <si>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</si>
  <si>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</si>
  <si>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</si>
  <si>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</si>
  <si>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</si>
  <si>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</si>
  <si>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</si>
  <si>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</si>
  <si>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</si>
  <si>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</si>
  <si>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</si>
  <si>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</si>
  <si>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</si>
  <si>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</si>
  <si>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</si>
  <si>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</si>
  <si>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</si>
  <si>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</si>
  <si>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</si>
  <si>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</si>
  <si>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</si>
  <si>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</si>
  <si>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</si>
  <si>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</si>
  <si>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</si>
  <si>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</si>
  <si>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</si>
  <si>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</si>
  <si>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</si>
  <si>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</si>
  <si>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</si>
  <si>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</si>
  <si>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</si>
  <si>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</si>
  <si>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</si>
  <si>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</si>
  <si>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</si>
  <si>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</si>
  <si>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</si>
  <si>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</si>
  <si>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</si>
  <si>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</si>
  <si>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</si>
  <si>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</si>
  <si>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</si>
  <si>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</si>
  <si>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</si>
  <si>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</si>
  <si>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</si>
  <si>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</si>
  <si>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</si>
  <si>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</si>
  <si>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</si>
  <si>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</si>
  <si>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</si>
  <si>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</si>
  <si>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</si>
  <si>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</si>
  <si>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</si>
  <si>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</si>
  <si>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</si>
  <si>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</si>
  <si>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</si>
  <si>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</si>
  <si>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</si>
  <si>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</si>
  <si>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</si>
  <si>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</si>
  <si>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</si>
  <si>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</si>
  <si>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</si>
  <si>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</si>
  <si>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</si>
  <si>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</si>
  <si>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</si>
  <si>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</si>
  <si>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</si>
  <si>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</si>
  <si>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</si>
  <si>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</si>
  <si>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</si>
  <si>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</si>
  <si>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</si>
  <si>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</si>
  <si>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</si>
  <si>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</si>
  <si>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</si>
  <si>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</si>
  <si>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</si>
  <si>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</si>
  <si>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</si>
  <si>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</si>
  <si>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</si>
  <si>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</si>
  <si>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</si>
  <si>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</si>
  <si>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</si>
  <si>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</si>
  <si>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</si>
  <si>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</si>
  <si>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</si>
  <si>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</si>
  <si>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</si>
  <si>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</si>
  <si>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</si>
  <si>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</si>
  <si>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</si>
  <si>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</si>
  <si>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</si>
  <si>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</si>
  <si>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</si>
  <si>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</si>
  <si>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</si>
  <si>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</si>
  <si>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</si>
  <si>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</si>
  <si>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</si>
  <si>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</si>
  <si>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</si>
  <si>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</si>
  <si>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</si>
  <si>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</si>
  <si>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</si>
  <si>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</si>
  <si>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</si>
  <si>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</si>
  <si>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</si>
  <si>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</si>
  <si>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</si>
  <si>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</si>
  <si>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</si>
  <si>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</si>
  <si>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</si>
  <si>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</si>
  <si>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</si>
  <si>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</si>
  <si>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</si>
  <si>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</si>
  <si>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</si>
  <si>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</si>
  <si>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</si>
  <si>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</si>
  <si>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</si>
  <si>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</si>
  <si>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</si>
  <si>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</si>
  <si>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</si>
  <si>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</si>
  <si>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</si>
  <si>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</si>
  <si>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</si>
  <si>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</si>
  <si>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</si>
  <si>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</si>
  <si>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</si>
  <si>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</si>
  <si>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</si>
  <si>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</si>
  <si>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</si>
  <si>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</si>
  <si>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</si>
  <si>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</si>
  <si>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</si>
  <si>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</si>
  <si>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</si>
  <si>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</si>
  <si>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</si>
  <si>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</si>
  <si>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</si>
  <si>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</si>
  <si>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</si>
  <si>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</si>
  <si>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</si>
  <si>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</si>
  <si>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</si>
  <si>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</si>
  <si>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</si>
  <si>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</si>
  <si>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</si>
  <si>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</si>
  <si>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</si>
  <si>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</si>
  <si>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</si>
  <si>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</si>
  <si>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</si>
  <si>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</si>
  <si>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</si>
  <si>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</si>
  <si>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</si>
  <si>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</si>
  <si>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</si>
  <si>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</si>
  <si>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</si>
  <si>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</si>
  <si>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</si>
  <si>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</si>
  <si>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</si>
  <si>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</si>
  <si>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</si>
  <si>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</si>
  <si>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</si>
  <si>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</si>
  <si>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</si>
  <si>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</si>
  <si>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</si>
  <si>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</si>
  <si>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</si>
  <si>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</si>
  <si>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</si>
  <si>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</si>
  <si>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</si>
  <si>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</si>
  <si>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</si>
  <si>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</si>
  <si>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</si>
  <si>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</si>
  <si>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</si>
  <si>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</si>
  <si>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</si>
  <si>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</si>
  <si>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</si>
  <si>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</si>
  <si>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</si>
  <si>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</si>
  <si>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</si>
  <si>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</si>
  <si>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</si>
  <si>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</si>
  <si>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</si>
  <si>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</si>
  <si>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</si>
  <si>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</si>
  <si>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</si>
  <si>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</si>
  <si>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</si>
  <si>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</si>
  <si>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</si>
  <si>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</si>
  <si>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</si>
  <si>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</si>
  <si>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</si>
  <si>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</si>
  <si>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</si>
  <si>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</si>
  <si>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</si>
  <si>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</si>
  <si>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</si>
  <si>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</si>
  <si>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</si>
  <si>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</si>
  <si>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</si>
  <si>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</si>
  <si>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</si>
  <si>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</si>
  <si>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</si>
  <si>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</si>
  <si>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</si>
  <si>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</si>
  <si>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</si>
  <si>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</si>
  <si>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</si>
  <si>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</si>
  <si>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</si>
  <si>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</si>
  <si>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</si>
  <si>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</si>
  <si>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</si>
  <si>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</si>
  <si>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</si>
  <si>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</si>
  <si>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</si>
  <si>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</si>
  <si>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</si>
  <si>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</si>
  <si>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</si>
  <si>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</si>
  <si>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</si>
  <si>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</si>
  <si>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</si>
  <si>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</si>
  <si>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</si>
  <si>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</si>
  <si>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</si>
  <si>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</si>
  <si>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</si>
  <si>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</si>
  <si>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</si>
  <si>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</si>
  <si>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</si>
  <si>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</si>
  <si>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</si>
  <si>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</si>
  <si>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</si>
  <si>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</si>
  <si>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</si>
  <si>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</si>
  <si>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</si>
  <si>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</si>
  <si>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</si>
  <si>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</si>
  <si>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</si>
  <si>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</si>
  <si>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</si>
  <si>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</si>
  <si>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</si>
  <si>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</si>
  <si>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</si>
  <si>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</si>
  <si>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</si>
  <si>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</si>
  <si>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</si>
  <si>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</si>
  <si>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</si>
  <si>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</si>
  <si>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</si>
  <si>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</si>
  <si>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</si>
  <si>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</si>
  <si>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</si>
  <si>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</si>
  <si>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</si>
  <si>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</si>
  <si>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</si>
  <si>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</si>
  <si>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</si>
  <si>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</si>
  <si>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</si>
  <si>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</si>
  <si>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</si>
  <si>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</si>
  <si>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</si>
  <si>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</si>
  <si>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</si>
  <si>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</si>
  <si>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</si>
  <si>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</si>
  <si>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</si>
  <si>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</si>
  <si>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</si>
  <si>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</si>
  <si>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</si>
  <si>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</si>
  <si>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</si>
  <si>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</si>
  <si>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</si>
  <si>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</si>
  <si>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</si>
  <si>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</si>
  <si>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</si>
  <si>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</si>
  <si>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</si>
  <si>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</si>
  <si>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</si>
  <si>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</si>
  <si>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</si>
  <si>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</si>
  <si>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</si>
  <si>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</si>
  <si>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</si>
  <si>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</si>
  <si>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</si>
  <si>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</si>
  <si>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</si>
  <si>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</si>
  <si>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</si>
  <si>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</si>
  <si>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</si>
  <si>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</si>
  <si>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</si>
  <si>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</si>
  <si>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</si>
  <si>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</si>
  <si>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</si>
  <si>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</si>
  <si>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</si>
  <si>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</si>
  <si>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</si>
  <si>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</si>
  <si>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</si>
  <si>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</si>
  <si>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</si>
  <si>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</si>
  <si>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</si>
  <si>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</si>
  <si>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</si>
  <si>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</si>
  <si>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</si>
  <si>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</si>
  <si>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</si>
  <si>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</si>
  <si>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</si>
  <si>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</si>
  <si>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</si>
  <si>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</si>
  <si>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</si>
  <si>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</si>
  <si>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</si>
  <si>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</si>
  <si>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</si>
  <si>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</si>
  <si>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</si>
  <si>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</si>
  <si>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</si>
  <si>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</si>
  <si>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</si>
  <si>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</si>
  <si>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</si>
  <si>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</si>
  <si>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</si>
  <si>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</si>
  <si>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</si>
  <si>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</si>
  <si>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</si>
  <si>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</si>
  <si>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</si>
  <si>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</si>
  <si>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</si>
  <si>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</si>
  <si>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</si>
  <si>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</si>
  <si>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</si>
  <si>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</si>
  <si>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</si>
  <si>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</si>
  <si>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</si>
  <si>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</si>
  <si>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</si>
  <si>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</si>
  <si>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</si>
  <si>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</si>
  <si>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</si>
  <si>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</si>
  <si>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</si>
  <si>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</si>
  <si>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</si>
  <si>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</si>
  <si>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</si>
  <si>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</si>
  <si>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</si>
  <si>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</si>
  <si>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</si>
  <si>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</si>
  <si>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</si>
  <si>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</si>
  <si>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</si>
  <si>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</si>
  <si>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</si>
  <si>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</si>
  <si>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</si>
  <si>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</si>
  <si>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</si>
  <si>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</si>
  <si>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</si>
  <si>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</si>
  <si>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</si>
  <si>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</si>
  <si>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</si>
  <si>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</si>
  <si>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</si>
  <si>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</si>
  <si>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</si>
  <si>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</si>
  <si>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</si>
  <si>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</si>
  <si>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</si>
  <si>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</si>
  <si>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</si>
  <si>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</si>
  <si>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</si>
  <si>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</si>
  <si>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</si>
  <si>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</si>
  <si>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</si>
  <si>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</si>
  <si>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</si>
  <si>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</si>
  <si>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</si>
  <si>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</si>
  <si>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</si>
  <si>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</si>
  <si>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</si>
  <si>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</si>
  <si>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</si>
  <si>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</si>
  <si>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</si>
  <si>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</si>
  <si>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</si>
  <si>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</si>
  <si>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</si>
  <si>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</si>
  <si>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</si>
  <si>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</si>
  <si>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</si>
  <si>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</si>
  <si>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</si>
  <si>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</si>
  <si>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</si>
  <si>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</si>
  <si>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</si>
  <si>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</si>
  <si>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</si>
  <si>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</si>
  <si>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</si>
  <si>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</si>
  <si>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</si>
  <si>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</si>
  <si>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</si>
  <si>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</si>
  <si>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</si>
  <si>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</si>
  <si>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</si>
  <si>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</si>
  <si>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</si>
  <si>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</si>
  <si>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</si>
  <si>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</si>
  <si>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</si>
  <si>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</si>
  <si>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</si>
  <si>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</si>
  <si>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</si>
  <si>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</si>
  <si>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</si>
  <si>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</si>
  <si>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</si>
  <si>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</si>
  <si>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</si>
  <si>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</si>
  <si>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</si>
  <si>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</si>
  <si>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</si>
  <si>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</si>
  <si>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</si>
  <si>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</si>
  <si>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</si>
  <si>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</si>
  <si>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</si>
  <si>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</si>
  <si>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</si>
  <si>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</si>
  <si>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</si>
  <si>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</si>
  <si>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</si>
  <si>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</si>
  <si>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</si>
  <si>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</si>
  <si>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</si>
  <si>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</si>
  <si>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</si>
  <si>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</si>
  <si>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</si>
  <si>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</si>
  <si>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</si>
  <si>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</si>
  <si>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</si>
  <si>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</si>
  <si>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</si>
  <si>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</si>
  <si>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</si>
  <si>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</si>
  <si>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</si>
  <si>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</si>
  <si>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</si>
  <si>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</si>
  <si>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</si>
  <si>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</si>
  <si>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</si>
  <si>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</si>
  <si>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</si>
  <si>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</si>
  <si>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</si>
  <si>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</si>
  <si>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</si>
  <si>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</si>
  <si>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</si>
  <si>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</si>
  <si>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</si>
  <si>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</si>
  <si>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</si>
  <si>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</si>
  <si>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</si>
  <si>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</si>
  <si>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</si>
  <si>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</si>
  <si>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</si>
  <si>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</si>
  <si>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</si>
  <si>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</si>
  <si>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</si>
  <si>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</si>
  <si>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</si>
  <si>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</si>
  <si>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</si>
  <si>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</si>
  <si>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</si>
  <si>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</si>
  <si>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</si>
  <si>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</si>
  <si>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</si>
  <si>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</si>
  <si>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</si>
  <si>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</si>
  <si>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</si>
  <si>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</si>
  <si>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</si>
  <si>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</si>
  <si>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</si>
  <si>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</si>
  <si>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</si>
  <si>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</si>
  <si>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</si>
  <si>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</si>
  <si>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</si>
  <si>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</si>
  <si>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</si>
  <si>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</si>
  <si>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</si>
  <si>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</si>
  <si>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</si>
  <si>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</si>
  <si>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</si>
  <si>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</si>
  <si>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</si>
  <si>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</si>
  <si>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</si>
  <si>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</si>
  <si>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</si>
  <si>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</si>
  <si>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</si>
  <si>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</si>
  <si>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</si>
  <si>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</si>
  <si>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</si>
  <si>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</si>
  <si>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</si>
  <si>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</si>
  <si>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</si>
  <si>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</si>
  <si>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</si>
  <si>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</si>
  <si>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</si>
  <si>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</si>
  <si>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</si>
  <si>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</si>
  <si>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</si>
  <si>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</si>
  <si>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</si>
  <si>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</si>
  <si>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</si>
  <si>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</si>
  <si>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</si>
  <si>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</si>
  <si>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</si>
  <si>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</si>
  <si>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</si>
  <si>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</si>
  <si>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</si>
  <si>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</si>
  <si>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</si>
  <si>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</si>
  <si>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</si>
  <si>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</si>
  <si>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</si>
  <si>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</si>
  <si>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</si>
  <si>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</si>
  <si>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</si>
  <si>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</si>
  <si>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</si>
  <si>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</si>
  <si>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</si>
  <si>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</si>
  <si>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</si>
  <si>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</si>
  <si>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</si>
  <si>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</si>
  <si>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</si>
  <si>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</si>
  <si>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</si>
  <si>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</si>
  <si>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</si>
  <si>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</si>
  <si>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</si>
  <si>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</si>
  <si>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</si>
  <si>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</si>
  <si>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</si>
  <si>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</si>
  <si>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</si>
  <si>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</si>
  <si>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</si>
  <si>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</si>
  <si>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</si>
  <si>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</si>
  <si>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</si>
  <si>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</si>
  <si>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</si>
  <si>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</si>
  <si>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</si>
  <si>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</si>
  <si>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</si>
  <si>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</si>
  <si>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</si>
  <si>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</si>
  <si>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</si>
  <si>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</si>
  <si>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</si>
  <si>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</si>
  <si>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</si>
  <si>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</si>
  <si>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</si>
  <si>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</si>
  <si>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</si>
  <si>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</si>
  <si>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</si>
  <si>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</si>
  <si>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</si>
  <si>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</si>
  <si>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</si>
  <si>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</si>
  <si>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</si>
  <si>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</si>
  <si>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</si>
  <si>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</si>
  <si>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</si>
  <si>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</si>
  <si>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</si>
  <si>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</si>
  <si>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</si>
  <si>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</si>
  <si>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</si>
  <si>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</si>
  <si>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</si>
  <si>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</si>
  <si>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</si>
  <si>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</si>
  <si>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</si>
  <si>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</si>
  <si>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</si>
  <si>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</si>
  <si>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</si>
  <si>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</si>
  <si>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</si>
  <si>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</si>
  <si>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</si>
  <si>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</si>
  <si>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</si>
  <si>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</si>
  <si>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</si>
  <si>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</si>
  <si>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</si>
  <si>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</si>
  <si>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</si>
  <si>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</si>
  <si>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</si>
  <si>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</si>
  <si>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</si>
  <si>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</si>
  <si>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</si>
  <si>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</si>
  <si>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</si>
  <si>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</si>
  <si>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</si>
  <si>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</si>
  <si>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</si>
  <si>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</si>
  <si>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</si>
  <si>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</si>
  <si>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</si>
  <si>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</si>
  <si>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</si>
  <si>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</si>
  <si>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</si>
  <si>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</si>
  <si>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</si>
  <si>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</si>
  <si>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</si>
  <si>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</si>
  <si>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</si>
  <si>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</si>
  <si>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</si>
  <si>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</si>
  <si>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</si>
  <si>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</si>
  <si>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</si>
  <si>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</si>
  <si>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</si>
  <si>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</si>
  <si>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</si>
  <si>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</si>
  <si>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</si>
  <si>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</si>
  <si>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</si>
  <si>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</si>
  <si>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</si>
  <si>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</si>
  <si>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</si>
  <si>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</si>
  <si>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</si>
  <si>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</si>
  <si>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</si>
  <si>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</si>
  <si>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</si>
  <si>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</si>
  <si>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</si>
  <si>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</si>
  <si>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</si>
  <si>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</si>
  <si>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</si>
  <si>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</si>
  <si>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</si>
  <si>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</si>
  <si>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</si>
  <si>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</si>
  <si>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</si>
  <si>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</si>
  <si>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</si>
  <si>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</si>
  <si>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</si>
  <si>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</si>
  <si>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</si>
  <si>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</si>
  <si>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</si>
  <si>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</si>
  <si>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</si>
  <si>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</si>
  <si>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</si>
  <si>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</si>
  <si>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</si>
  <si>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</si>
  <si>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</si>
  <si>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</si>
  <si>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</si>
  <si>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</si>
  <si>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</si>
  <si>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</si>
  <si>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</si>
  <si>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</si>
  <si>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</si>
  <si>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</si>
  <si>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</si>
  <si>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</si>
  <si>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</si>
  <si>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</si>
  <si>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</si>
  <si>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</si>
  <si>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</si>
  <si>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</si>
  <si>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</si>
  <si>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</si>
  <si>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</si>
  <si>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</si>
  <si>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</si>
  <si>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</si>
  <si>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</si>
  <si>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</si>
  <si>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</si>
  <si>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</si>
  <si>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</si>
  <si>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</si>
  <si>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</si>
  <si>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</si>
  <si>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</si>
  <si>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</si>
  <si>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</si>
  <si>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</si>
  <si>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</si>
  <si>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</si>
  <si>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</si>
  <si>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</si>
  <si>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</si>
  <si>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</si>
  <si>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</si>
  <si>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</si>
  <si>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</si>
  <si>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</si>
  <si>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</si>
  <si>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</si>
  <si>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</si>
  <si>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</si>
  <si>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</si>
  <si>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</si>
  <si>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</si>
  <si>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</si>
  <si>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</si>
  <si>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</si>
  <si>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</si>
  <si>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</si>
  <si>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</si>
  <si>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</si>
  <si>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</si>
  <si>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</si>
  <si>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</si>
  <si>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</si>
  <si>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</si>
  <si>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</si>
  <si>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</si>
  <si>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</si>
  <si>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</si>
  <si>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</si>
  <si>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</si>
  <si>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</si>
  <si>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</si>
  <si>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</si>
  <si>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</si>
  <si>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</si>
  <si>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</si>
  <si>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</si>
  <si>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</si>
  <si>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</si>
  <si>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</si>
  <si>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</si>
  <si>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</si>
  <si>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</si>
  <si>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</si>
  <si>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</si>
  <si>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</si>
  <si>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</si>
  <si>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</si>
  <si>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</si>
  <si>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</si>
  <si>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</si>
  <si>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</si>
  <si>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</si>
  <si>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</si>
  <si>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</si>
  <si>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</si>
  <si>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</si>
  <si>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</si>
  <si>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</si>
  <si>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</si>
  <si>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</si>
  <si>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</si>
  <si>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</si>
  <si>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</si>
  <si>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</si>
  <si>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</si>
  <si>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</si>
  <si>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</si>
  <si>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</si>
  <si>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</si>
  <si>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</si>
  <si>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</si>
  <si>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</si>
  <si>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</si>
  <si>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</si>
  <si>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</si>
  <si>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</si>
  <si>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</si>
  <si>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</si>
  <si>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</si>
  <si>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</si>
  <si>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</si>
  <si>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</si>
  <si>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</si>
  <si>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</si>
  <si>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</si>
  <si>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</si>
  <si>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</si>
  <si>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</si>
  <si>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</si>
  <si>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</si>
  <si>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</si>
  <si>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</si>
  <si>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</si>
  <si>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</si>
  <si>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</si>
  <si>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</si>
  <si>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</si>
  <si>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</si>
  <si>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</si>
  <si>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</si>
  <si>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</si>
  <si>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</si>
  <si>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</si>
  <si>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</si>
  <si>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</si>
  <si>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</si>
  <si>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</si>
  <si>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</si>
  <si>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</si>
  <si>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</si>
  <si>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</si>
  <si>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</si>
  <si>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</si>
  <si>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</si>
  <si>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</si>
  <si>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</si>
  <si>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</si>
  <si>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</si>
  <si>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</si>
  <si>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</si>
  <si>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</si>
  <si>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</si>
  <si>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</si>
  <si>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</si>
  <si>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</si>
  <si>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</si>
  <si>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</si>
  <si>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</si>
  <si>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</si>
  <si>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</si>
  <si>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</si>
  <si>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</si>
  <si>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</si>
  <si>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</si>
  <si>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</si>
  <si>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</si>
  <si>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</si>
  <si>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</si>
  <si>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</si>
  <si>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</si>
  <si>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</si>
  <si>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</si>
  <si>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</si>
  <si>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</si>
  <si>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</si>
  <si>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</si>
  <si>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</si>
  <si>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</si>
  <si>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</si>
  <si>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</si>
  <si>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</si>
  <si>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</si>
  <si>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</si>
  <si>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</si>
  <si>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</si>
  <si>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</si>
  <si>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</si>
  <si>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</si>
  <si>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</si>
  <si>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</si>
  <si>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</si>
  <si>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</si>
  <si>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</si>
  <si>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</si>
  <si>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</si>
  <si>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</si>
  <si>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</si>
  <si>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</si>
  <si>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</si>
  <si>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</si>
  <si>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</si>
  <si>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</si>
  <si>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</si>
  <si>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</si>
  <si>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</si>
  <si>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</si>
  <si>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</si>
  <si>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</si>
  <si>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</si>
  <si>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</si>
  <si>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</si>
  <si>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</si>
  <si>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</si>
  <si>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</si>
  <si>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</si>
  <si>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</si>
  <si>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</si>
  <si>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</si>
  <si>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</si>
  <si>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</si>
  <si>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</si>
  <si>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</si>
  <si>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</si>
  <si>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</si>
  <si>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</si>
  <si>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</si>
  <si>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</si>
  <si>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</si>
  <si>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</si>
  <si>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</si>
  <si>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</si>
  <si>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</si>
  <si>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</si>
  <si>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</si>
  <si>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</si>
  <si>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</si>
  <si>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</si>
  <si>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</si>
  <si>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</si>
  <si>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</si>
  <si>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</si>
  <si>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</si>
  <si>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</si>
  <si>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</si>
  <si>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</si>
  <si>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</si>
  <si>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</si>
  <si>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</si>
  <si>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</si>
  <si>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</si>
  <si>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</si>
  <si>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</si>
  <si>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</si>
  <si>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</si>
  <si>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</si>
  <si>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</si>
  <si>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</si>
  <si>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</si>
  <si>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</si>
  <si>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</si>
  <si>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</si>
  <si>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</si>
  <si>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</si>
  <si>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</si>
  <si>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</si>
  <si>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</si>
  <si>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</si>
  <si>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</si>
  <si>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</si>
  <si>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</si>
  <si>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</si>
  <si>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</si>
  <si>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</si>
  <si>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</si>
  <si>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</si>
  <si>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</si>
  <si>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</si>
  <si>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</si>
  <si>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</si>
  <si>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</si>
  <si>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</si>
  <si>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</si>
  <si>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</si>
  <si>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</si>
  <si>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</si>
  <si>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</si>
  <si>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</si>
  <si>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</si>
  <si>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</si>
  <si>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</si>
  <si>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</si>
  <si>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</si>
  <si>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</si>
  <si>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</si>
  <si>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</si>
  <si>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</si>
  <si>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</si>
  <si>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</si>
  <si>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</si>
  <si>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</si>
  <si>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</si>
  <si>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</si>
  <si>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</si>
  <si>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</si>
  <si>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</si>
  <si>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</si>
  <si>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</si>
  <si>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</si>
  <si>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</si>
  <si>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</si>
  <si>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</si>
  <si>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</si>
  <si>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</si>
  <si>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</si>
  <si>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</si>
  <si>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</si>
  <si>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</si>
  <si>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</si>
  <si>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</si>
  <si>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</si>
  <si>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</si>
  <si>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</si>
  <si>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</si>
  <si>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</si>
  <si>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</si>
  <si>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</si>
  <si>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</si>
  <si>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</si>
  <si>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</si>
  <si>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</si>
  <si>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</si>
  <si>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</si>
  <si>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</si>
  <si>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</si>
  <si>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</si>
  <si>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</si>
  <si>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</si>
  <si>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</si>
  <si>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</si>
  <si>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</si>
  <si>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</si>
  <si>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</si>
  <si>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</si>
  <si>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</si>
  <si>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</si>
  <si>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</si>
  <si>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</si>
  <si>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</si>
  <si>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</si>
  <si>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</si>
  <si>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</si>
  <si>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</si>
  <si>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</si>
  <si>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</si>
  <si>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</si>
  <si>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</si>
  <si>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</si>
  <si>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</si>
  <si>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</si>
  <si>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</si>
  <si>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</si>
  <si>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</si>
  <si>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</si>
  <si>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</si>
  <si>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</si>
  <si>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</si>
  <si>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</si>
  <si>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</si>
  <si>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</si>
  <si>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</si>
  <si>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</si>
  <si>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</si>
  <si>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</si>
  <si>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</si>
  <si>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</si>
  <si>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</si>
  <si>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</si>
  <si>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</si>
  <si>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</si>
  <si>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</si>
  <si>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</si>
  <si>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</si>
  <si>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</si>
  <si>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</si>
  <si>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</si>
  <si>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</si>
  <si>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</si>
  <si>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</si>
  <si>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</si>
  <si>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</si>
  <si>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</si>
  <si>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</si>
  <si>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</si>
  <si>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</si>
  <si>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</si>
  <si>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</si>
  <si>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</si>
  <si>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</si>
  <si>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</si>
  <si>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</si>
  <si>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</si>
  <si>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</si>
  <si>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</si>
  <si>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</si>
  <si>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</si>
  <si>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</si>
  <si>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</si>
  <si>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</si>
  <si>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</si>
  <si>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</si>
  <si>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</si>
  <si>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</si>
  <si>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</si>
  <si>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</si>
  <si>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</si>
  <si>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</si>
  <si>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</si>
  <si>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</si>
  <si>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</si>
  <si>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</si>
  <si>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</si>
  <si>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</si>
  <si>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</si>
  <si>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</si>
  <si>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</si>
  <si>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</si>
  <si>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</si>
  <si>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</si>
  <si>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</si>
  <si>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</si>
  <si>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</si>
  <si>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</si>
  <si>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</si>
  <si>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</si>
  <si>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</si>
  <si>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</si>
  <si>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</si>
  <si>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</si>
  <si>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</si>
  <si>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</si>
  <si>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</si>
  <si>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</si>
  <si>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</si>
  <si>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</si>
  <si>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</si>
  <si>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</si>
  <si>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</si>
  <si>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</si>
  <si>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</si>
  <si>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</si>
  <si>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</si>
  <si>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</si>
  <si>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</si>
  <si>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</si>
  <si>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</si>
  <si>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</si>
  <si>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</si>
  <si>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</si>
  <si>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</si>
  <si>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</si>
  <si>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</si>
  <si>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</si>
  <si>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</si>
  <si>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</si>
  <si>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</si>
  <si>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</si>
  <si>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</si>
  <si>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</si>
  <si>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</si>
  <si>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</si>
  <si>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</si>
  <si>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</si>
  <si>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</si>
  <si>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</si>
  <si>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</si>
  <si>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</si>
  <si>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</si>
  <si>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</si>
  <si>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</si>
  <si>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</si>
  <si>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</si>
  <si>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</si>
  <si>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</si>
  <si>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</si>
  <si>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</si>
  <si>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</si>
  <si>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</si>
  <si>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</si>
  <si>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</si>
  <si>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</si>
  <si>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</si>
  <si>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</si>
  <si>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</si>
  <si>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</si>
  <si>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</si>
  <si>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</si>
  <si>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</si>
  <si>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</si>
  <si>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</si>
  <si>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</si>
  <si>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</si>
  <si>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</si>
  <si>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</si>
  <si>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</si>
  <si>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</si>
  <si>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</si>
  <si>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</si>
  <si>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</si>
  <si>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</si>
  <si>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</si>
  <si>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</si>
  <si>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</si>
  <si>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</si>
  <si>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</si>
  <si>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</si>
  <si>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</si>
  <si>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</si>
  <si>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</si>
  <si>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</si>
  <si>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</si>
  <si>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</si>
  <si>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</si>
  <si>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</si>
  <si>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</si>
  <si>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</si>
  <si>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</si>
  <si>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</si>
  <si>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</si>
  <si>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</si>
  <si>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</si>
  <si>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</si>
  <si>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</si>
  <si>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</si>
  <si>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</si>
  <si>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</si>
  <si>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</si>
  <si>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</si>
  <si>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</si>
  <si>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</si>
  <si>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</si>
  <si>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</si>
  <si>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</si>
  <si>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</si>
  <si>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</si>
  <si>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</si>
  <si>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</si>
  <si>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</si>
  <si>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</si>
  <si>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</si>
  <si>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</si>
  <si>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</si>
  <si>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</si>
  <si>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</si>
  <si>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</si>
  <si>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</si>
  <si>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</si>
  <si>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</si>
  <si>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</si>
  <si>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</si>
  <si>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</si>
  <si>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</si>
  <si>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</si>
  <si>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</si>
  <si>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</si>
  <si>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</si>
  <si>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</si>
  <si>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</si>
  <si>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</si>
  <si>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</si>
  <si>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</si>
  <si>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</si>
  <si>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</si>
  <si>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</si>
  <si>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</si>
  <si>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</si>
  <si>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</si>
  <si>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</si>
  <si>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</si>
  <si>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</si>
  <si>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</si>
  <si>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</si>
  <si>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</si>
  <si>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</si>
  <si>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</si>
  <si>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</si>
  <si>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</si>
  <si>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</si>
  <si>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</si>
  <si>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</si>
  <si>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</si>
  <si>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</si>
  <si>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</si>
  <si>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</si>
  <si>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</si>
  <si>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</si>
  <si>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</si>
  <si>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</si>
  <si>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</si>
  <si>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</si>
  <si>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</si>
  <si>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</si>
  <si>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</si>
  <si>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</si>
  <si>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</si>
  <si>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</si>
  <si>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</si>
  <si>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</si>
  <si>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</si>
  <si>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</si>
  <si>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</si>
  <si>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</si>
  <si>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</si>
  <si>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</si>
  <si>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</si>
  <si>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</si>
  <si>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</si>
  <si>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</si>
  <si>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</si>
  <si>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</si>
  <si>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</si>
  <si>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</si>
  <si>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</si>
  <si>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</si>
  <si>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</si>
  <si>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</si>
  <si>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</si>
  <si>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</si>
  <si>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</si>
  <si>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</si>
  <si>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</si>
  <si>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</si>
  <si>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</si>
  <si>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</si>
  <si>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</si>
  <si>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</si>
  <si>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</si>
  <si>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</si>
  <si>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</si>
  <si>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</si>
  <si>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</si>
  <si>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</si>
  <si>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</si>
  <si>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</si>
  <si>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</si>
  <si>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</si>
  <si>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</si>
  <si>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</si>
  <si>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</si>
  <si>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</si>
  <si>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</si>
  <si>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</si>
  <si>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</si>
  <si>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</si>
  <si>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</si>
  <si>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</si>
  <si>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</si>
  <si>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</si>
  <si>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</si>
  <si>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</si>
  <si>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</si>
  <si>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</si>
  <si>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</si>
  <si>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</si>
  <si>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</si>
  <si>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</si>
  <si>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</si>
  <si>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</si>
  <si>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</si>
  <si>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</si>
  <si>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</si>
  <si>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</si>
  <si>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</si>
  <si>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</si>
  <si>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</si>
  <si>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</si>
  <si>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</si>
  <si>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</si>
  <si>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</si>
  <si>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</si>
  <si>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</si>
  <si>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</si>
  <si>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</si>
  <si>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</si>
  <si>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</si>
  <si>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</si>
  <si>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</si>
  <si>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</si>
  <si>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</si>
  <si>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</si>
  <si>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</si>
  <si>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</si>
  <si>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</si>
  <si>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</si>
  <si>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</si>
  <si>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</si>
  <si>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</si>
  <si>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</si>
  <si>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</si>
  <si>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</si>
  <si>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</si>
  <si>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</si>
  <si>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</si>
  <si>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</si>
  <si>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</si>
  <si>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</si>
  <si>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</si>
  <si>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</si>
  <si>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</si>
  <si>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</si>
  <si>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</si>
  <si>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</si>
  <si>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</si>
  <si>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</si>
  <si>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</si>
  <si>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</si>
  <si>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</si>
  <si>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</si>
  <si>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</si>
  <si>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</si>
  <si>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</si>
  <si>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</si>
  <si>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</si>
  <si>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</si>
  <si>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</si>
  <si>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</si>
  <si>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</si>
  <si>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</si>
  <si>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</si>
  <si>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</si>
  <si>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</si>
  <si>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</si>
  <si>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</si>
  <si>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</si>
  <si>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</si>
  <si>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</si>
  <si>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</si>
  <si>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</si>
  <si>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</si>
  <si>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</si>
  <si>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</si>
  <si>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</si>
  <si>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</si>
  <si>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</si>
  <si>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</si>
  <si>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</si>
  <si>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</si>
  <si>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</si>
  <si>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</si>
  <si>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</si>
  <si>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</si>
  <si>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</si>
  <si>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</si>
  <si>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</si>
  <si>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</si>
  <si>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</si>
  <si>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</si>
  <si>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</si>
  <si>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</si>
  <si>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</si>
  <si>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</si>
  <si>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</si>
  <si>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</si>
  <si>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</si>
  <si>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</si>
  <si>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</si>
  <si>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</si>
  <si>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</si>
  <si>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</si>
  <si>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</si>
  <si>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</si>
  <si>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</si>
  <si>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</si>
  <si>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</si>
  <si>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</si>
  <si>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</si>
  <si>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</si>
  <si>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</si>
  <si>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</si>
  <si>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</si>
  <si>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</si>
  <si>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</si>
  <si>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</si>
  <si>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</si>
  <si>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</si>
  <si>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</si>
  <si>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</si>
  <si>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</si>
  <si>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</si>
  <si>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</si>
  <si>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</si>
  <si>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</si>
  <si>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</si>
  <si>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</si>
  <si>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</si>
  <si>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</si>
  <si>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</si>
  <si>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</si>
  <si>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</si>
  <si>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</si>
  <si>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</si>
  <si>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</si>
  <si>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</si>
  <si>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</si>
  <si>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</si>
  <si>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</si>
  <si>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</si>
  <si>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</si>
  <si>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</si>
  <si>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</si>
  <si>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</si>
  <si>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</si>
  <si>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</si>
  <si>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</si>
  <si>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</si>
  <si>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</si>
  <si>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</si>
  <si>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</si>
  <si>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</si>
  <si>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</si>
  <si>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</si>
  <si>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</si>
  <si>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</si>
  <si>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</si>
  <si>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</si>
  <si>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</si>
  <si>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</si>
  <si>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</si>
  <si>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</si>
  <si>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</si>
  <si>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</si>
  <si>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</si>
  <si>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</si>
  <si>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</si>
  <si>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</si>
  <si>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</si>
  <si>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</si>
  <si>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</si>
  <si>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</si>
  <si>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</si>
  <si>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</si>
  <si>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</si>
  <si>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</si>
  <si>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</si>
  <si>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</si>
  <si>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</si>
  <si>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</si>
  <si>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</si>
  <si>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</si>
  <si>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</si>
  <si>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</si>
  <si>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</si>
  <si>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</si>
  <si>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</si>
  <si>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</si>
  <si>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</si>
  <si>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</si>
  <si>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</si>
  <si>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</si>
  <si>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</si>
  <si>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</si>
  <si>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</si>
  <si>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</si>
  <si>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</si>
  <si>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</si>
  <si>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</si>
  <si>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</si>
  <si>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</si>
  <si>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</si>
  <si>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</si>
  <si>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</si>
  <si>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</si>
  <si>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</si>
  <si>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</si>
  <si>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</si>
  <si>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</si>
  <si>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</si>
  <si>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</si>
  <si>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</si>
  <si>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</si>
  <si>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</si>
  <si>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</si>
  <si>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</si>
  <si>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</si>
  <si>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</si>
  <si>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</si>
  <si>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</si>
  <si>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</si>
  <si>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</si>
  <si>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</si>
  <si>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</si>
  <si>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</si>
  <si>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</si>
  <si>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</si>
  <si>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</si>
  <si>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</si>
  <si>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</si>
  <si>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</si>
  <si>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</si>
  <si>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</si>
  <si>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</si>
  <si>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</si>
  <si>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</si>
  <si>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</si>
  <si>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</si>
  <si>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</si>
  <si>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</si>
  <si>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</si>
  <si>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</si>
  <si>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</si>
  <si>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</si>
  <si>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</si>
  <si>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</si>
  <si>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</si>
  <si>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</si>
  <si>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</si>
  <si>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</si>
  <si>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</si>
  <si>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</si>
  <si>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</si>
  <si>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</si>
  <si>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</si>
  <si>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</si>
  <si>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</si>
  <si>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</si>
  <si>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</si>
  <si>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</si>
  <si>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</si>
  <si>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</si>
  <si>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</si>
  <si>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</si>
  <si>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</si>
  <si>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</si>
  <si>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</si>
  <si>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</si>
  <si>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</si>
  <si>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</si>
  <si>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</si>
  <si>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</si>
  <si>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</si>
  <si>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</si>
  <si>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</si>
  <si>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</si>
  <si>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</si>
  <si>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</si>
  <si>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</si>
  <si>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</si>
  <si>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</si>
  <si>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</si>
  <si>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</si>
  <si>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</si>
  <si>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</si>
  <si>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</si>
  <si>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</si>
  <si>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</si>
  <si>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</si>
  <si>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</si>
  <si>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</si>
  <si>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</si>
  <si>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</si>
  <si>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</si>
  <si>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</si>
  <si>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</si>
  <si>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</si>
  <si>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</si>
  <si>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</si>
  <si>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</si>
  <si>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</si>
  <si>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</si>
  <si>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</si>
  <si>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</si>
  <si>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</si>
  <si>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</si>
  <si>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</si>
  <si>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</si>
  <si>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</si>
  <si>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</si>
  <si>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</si>
  <si>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</si>
  <si>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</si>
  <si>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</si>
  <si>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</si>
  <si>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</si>
  <si>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</si>
  <si>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</si>
  <si>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</si>
  <si>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</si>
  <si>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</si>
  <si>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</si>
  <si>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</si>
  <si>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</si>
  <si>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</si>
  <si>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</si>
  <si>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</si>
  <si>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</si>
  <si>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</si>
  <si>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</si>
  <si>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</si>
  <si>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</si>
  <si>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</si>
  <si>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</si>
  <si>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</si>
  <si>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</si>
  <si>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</si>
  <si>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</si>
  <si>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</si>
  <si>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</si>
  <si>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</si>
  <si>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</si>
  <si>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</si>
  <si>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</si>
  <si>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</si>
  <si>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</si>
  <si>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</si>
  <si>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</si>
  <si>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</si>
  <si>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</si>
  <si>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</si>
  <si>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</si>
  <si>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</si>
  <si>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</si>
  <si>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</si>
  <si>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</si>
  <si>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</si>
  <si>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</si>
  <si>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</si>
  <si>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</si>
  <si>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</si>
  <si>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</si>
  <si>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</si>
  <si>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</si>
  <si>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</si>
  <si>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</si>
  <si>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</si>
  <si>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</si>
  <si>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</si>
  <si>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</si>
  <si>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</si>
  <si>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</si>
  <si>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</si>
  <si>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</si>
  <si>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</si>
  <si>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</si>
  <si>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</si>
  <si>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</si>
  <si>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</si>
  <si>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</si>
  <si>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</si>
  <si>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</si>
  <si>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</si>
  <si>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</si>
  <si>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</si>
  <si>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</si>
  <si>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</si>
  <si>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</si>
  <si>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</si>
  <si>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</si>
  <si>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</si>
  <si>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</si>
  <si>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</si>
  <si>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</si>
  <si>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</si>
  <si>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</si>
  <si>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</si>
  <si>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</si>
  <si>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</si>
  <si>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</si>
  <si>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</si>
  <si>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</si>
  <si>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</si>
  <si>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</si>
  <si>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</si>
  <si>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</si>
  <si>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</si>
  <si>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</si>
  <si>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</si>
  <si>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</si>
  <si>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</si>
  <si>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</si>
  <si>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</si>
  <si>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</si>
  <si>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</si>
  <si>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</si>
  <si>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</si>
  <si>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</si>
  <si>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</si>
  <si>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</si>
  <si>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</si>
  <si>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</si>
  <si>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</si>
  <si>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</si>
  <si>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</si>
  <si>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</si>
  <si>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</si>
  <si>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</si>
  <si>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</si>
  <si>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</si>
  <si>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</si>
  <si>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</si>
  <si>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</si>
  <si>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</si>
  <si>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</si>
  <si>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</si>
  <si>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</si>
  <si>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</si>
  <si>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</si>
  <si>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</si>
  <si>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</si>
  <si>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</si>
  <si>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</si>
  <si>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</si>
  <si>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</si>
  <si>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</si>
  <si>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</si>
  <si>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</si>
  <si>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</si>
  <si>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</si>
  <si>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</si>
  <si>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</si>
  <si>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</si>
  <si>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</si>
  <si>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</si>
  <si>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</si>
  <si>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</si>
  <si>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</si>
  <si>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</si>
  <si>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</si>
  <si>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</si>
  <si>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</si>
  <si>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</si>
  <si>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</si>
  <si>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</si>
  <si>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</si>
  <si>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</si>
  <si>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</si>
  <si>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</si>
  <si>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</si>
  <si>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</si>
  <si>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</si>
  <si>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</si>
  <si>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</si>
  <si>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</si>
  <si>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</si>
  <si>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</si>
  <si>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</si>
  <si>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</si>
  <si>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</si>
  <si>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</si>
  <si>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</si>
  <si>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</si>
  <si>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</si>
  <si>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</si>
  <si>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</si>
  <si>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</si>
  <si>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</si>
  <si>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</si>
  <si>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</si>
  <si>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</si>
  <si>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</si>
  <si>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</si>
  <si>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</si>
  <si>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</si>
  <si>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</si>
  <si>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</si>
  <si>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</si>
  <si>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</si>
  <si>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</si>
  <si>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</si>
  <si>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</si>
  <si>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</si>
  <si>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</si>
  <si>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</si>
  <si>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</si>
  <si>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</si>
  <si>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</si>
  <si>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</si>
  <si>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</si>
  <si>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</si>
  <si>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</si>
  <si>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</si>
  <si>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</si>
  <si>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</si>
  <si>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</si>
  <si>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</si>
  <si>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</si>
  <si>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</si>
  <si>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</si>
  <si>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</si>
  <si>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</si>
  <si>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</si>
  <si>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</si>
  <si>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</si>
  <si>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</si>
  <si>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</si>
  <si>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</si>
  <si>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</si>
  <si>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</si>
  <si>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</si>
  <si>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</si>
  <si>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</si>
  <si>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</si>
  <si>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</si>
  <si>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</si>
  <si>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</si>
  <si>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</si>
  <si>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</si>
  <si>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</si>
  <si>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</si>
  <si>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</si>
  <si>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</si>
  <si>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</si>
  <si>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</si>
  <si>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</si>
  <si>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</si>
  <si>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</si>
  <si>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</si>
  <si>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</si>
  <si>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</si>
  <si>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</si>
  <si>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</si>
  <si>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</si>
  <si>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</si>
  <si>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</si>
  <si>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</si>
  <si>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</si>
  <si>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</si>
  <si>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</si>
  <si>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</si>
  <si>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</si>
  <si>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</si>
  <si>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</si>
  <si>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</si>
  <si>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</si>
  <si>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</si>
  <si>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</si>
  <si>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</si>
  <si>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</si>
  <si>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</si>
  <si>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</si>
  <si>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</si>
  <si>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</si>
  <si>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</si>
  <si>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</si>
  <si>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</si>
  <si>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</si>
  <si>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</si>
  <si>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</si>
  <si>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</si>
  <si>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</si>
  <si>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</si>
  <si>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</si>
  <si>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</si>
  <si>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</si>
  <si>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</si>
  <si>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</si>
  <si>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</si>
  <si>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</si>
  <si>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</si>
  <si>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</si>
  <si>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</si>
  <si>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</si>
  <si>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</si>
  <si>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</si>
  <si>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</si>
  <si>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</si>
  <si>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</si>
  <si>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</si>
  <si>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</si>
  <si>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</si>
  <si>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</si>
  <si>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</si>
  <si>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</si>
  <si>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</si>
  <si>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</si>
  <si>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</si>
  <si>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</si>
  <si>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</si>
  <si>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</si>
  <si>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</si>
  <si>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</si>
  <si>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</si>
  <si>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</si>
  <si>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</si>
  <si>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</si>
  <si>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</si>
  <si>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</si>
  <si>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</si>
  <si>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</si>
  <si>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</si>
  <si>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</si>
  <si>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</si>
  <si>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</si>
  <si>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</si>
  <si>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</si>
  <si>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</si>
  <si>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</si>
  <si>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</si>
  <si>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</si>
  <si>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</si>
  <si>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</si>
  <si>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</si>
  <si>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</si>
  <si>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</si>
  <si>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</si>
  <si>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</si>
  <si>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</si>
  <si>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</si>
  <si>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</si>
  <si>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</si>
  <si>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</si>
  <si>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</si>
  <si>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</si>
  <si>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</si>
  <si>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</si>
  <si>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</si>
  <si>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</si>
  <si>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</si>
  <si>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</si>
  <si>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</si>
  <si>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</si>
  <si>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</si>
  <si>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</si>
  <si>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</si>
  <si>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</si>
  <si>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</si>
  <si>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</si>
  <si>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</si>
  <si>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</si>
  <si>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</si>
  <si>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</si>
  <si>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</si>
  <si>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</si>
  <si>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</si>
  <si>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</si>
  <si>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</si>
  <si>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</si>
  <si>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</si>
  <si>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</si>
  <si>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</si>
  <si>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</si>
  <si>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</si>
  <si>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</si>
  <si>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</si>
  <si>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</si>
  <si>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</si>
  <si>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</si>
  <si>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</si>
  <si>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</si>
  <si>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</si>
  <si>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</si>
  <si>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</si>
  <si>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</si>
  <si>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</si>
  <si>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</si>
  <si>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</si>
  <si>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</si>
  <si>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</si>
  <si>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</si>
  <si>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</si>
  <si>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</si>
  <si>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</si>
  <si>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</si>
  <si>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</si>
  <si>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</si>
  <si>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</si>
  <si>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</si>
  <si>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</si>
  <si>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</si>
  <si>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</si>
  <si>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</si>
  <si>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</si>
  <si>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</si>
  <si>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</si>
  <si>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</si>
  <si>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</si>
  <si>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</si>
  <si>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</si>
  <si>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</si>
  <si>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</si>
  <si>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</si>
  <si>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</si>
  <si>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</si>
  <si>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</si>
  <si>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</si>
  <si>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</si>
  <si>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</si>
  <si>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</si>
  <si>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</si>
  <si>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</si>
  <si>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</si>
  <si>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</si>
  <si>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</si>
  <si>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</si>
  <si>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</si>
  <si>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</si>
  <si>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</si>
  <si>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</si>
  <si>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</si>
  <si>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</si>
  <si>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</si>
  <si>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</si>
  <si>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</si>
  <si>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</si>
  <si>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</si>
  <si>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</si>
  <si>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</si>
  <si>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</si>
  <si>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</si>
  <si>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</si>
  <si>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</si>
  <si>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</si>
  <si>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</si>
  <si>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</si>
  <si>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</si>
  <si>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</si>
  <si>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</si>
  <si>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</si>
  <si>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</si>
  <si>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</si>
  <si>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</si>
  <si>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</si>
  <si>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</si>
  <si>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</si>
  <si>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</si>
  <si>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</si>
  <si>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</si>
  <si>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</si>
  <si>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</si>
  <si>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</si>
  <si>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</si>
  <si>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</si>
  <si>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</si>
  <si>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</si>
  <si>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</si>
  <si>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</si>
  <si>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</si>
  <si>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</si>
  <si>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</si>
  <si>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</si>
  <si>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</si>
  <si>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</si>
  <si>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</si>
  <si>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</si>
  <si>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</si>
  <si>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</si>
  <si>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</si>
  <si>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</si>
  <si>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</si>
  <si>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</si>
  <si>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</si>
  <si>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</si>
  <si>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</si>
  <si>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</si>
  <si>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</si>
  <si>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</si>
  <si>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</si>
  <si>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</si>
  <si>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</si>
  <si>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</si>
  <si>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</si>
  <si>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</si>
  <si>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</si>
  <si>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</si>
  <si>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</si>
  <si>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</si>
  <si>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</si>
  <si>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</si>
  <si>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</si>
  <si>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</si>
  <si>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</si>
  <si>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</si>
  <si>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</si>
  <si>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</si>
  <si>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</si>
  <si>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</si>
  <si>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</si>
  <si>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</si>
  <si>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</si>
  <si>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</si>
  <si>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</si>
  <si>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</si>
  <si>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</si>
  <si>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</si>
  <si>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</si>
  <si>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</si>
  <si>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</si>
  <si>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</si>
  <si>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</si>
  <si>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</si>
  <si>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</si>
  <si>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</si>
  <si>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</si>
  <si>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</si>
  <si>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</si>
  <si>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</si>
  <si>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</si>
  <si>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</si>
  <si>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</si>
  <si>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</si>
  <si>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</si>
  <si>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</si>
  <si>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</si>
  <si>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</si>
  <si>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</si>
  <si>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</si>
  <si>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</si>
  <si>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</si>
  <si>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</si>
  <si>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</si>
  <si>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</si>
  <si>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</si>
  <si>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</si>
  <si>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</si>
  <si>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</si>
  <si>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</si>
  <si>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</si>
  <si>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</si>
  <si>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</si>
  <si>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</si>
  <si>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</si>
  <si>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</si>
  <si>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</si>
  <si>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</si>
  <si>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</si>
  <si>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</si>
  <si>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</si>
  <si>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</si>
  <si>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</si>
  <si>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</si>
  <si>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</si>
  <si>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</si>
  <si>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</si>
  <si>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</si>
  <si>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</si>
  <si>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</si>
  <si>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</si>
  <si>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</si>
  <si>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</si>
  <si>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</si>
  <si>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</si>
  <si>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</si>
  <si>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</si>
  <si>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</si>
  <si>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</si>
  <si>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</si>
  <si>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</si>
  <si>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</si>
  <si>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</si>
  <si>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</si>
  <si>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</si>
  <si>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</si>
  <si>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</si>
  <si>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</si>
  <si>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</si>
  <si>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</si>
  <si>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</si>
  <si>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</si>
  <si>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</si>
  <si>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</si>
  <si>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</si>
  <si>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</si>
  <si>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</si>
  <si>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</si>
  <si>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</si>
  <si>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</si>
  <si>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</si>
  <si>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</si>
  <si>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</si>
  <si>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</si>
  <si>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</si>
  <si>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</si>
  <si>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</si>
  <si>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</si>
  <si>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</si>
  <si>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</si>
  <si>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</si>
  <si>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</si>
  <si>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</si>
  <si>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</si>
  <si>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</si>
  <si>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</si>
  <si>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</si>
  <si>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</si>
  <si>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</si>
  <si>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</si>
  <si>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</si>
  <si>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</si>
  <si>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</si>
  <si>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</si>
  <si>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</si>
  <si>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</si>
  <si>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</si>
  <si>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</si>
  <si>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</si>
  <si>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</si>
  <si>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</si>
  <si>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</si>
  <si>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</si>
  <si>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</si>
  <si>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</si>
  <si>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</si>
  <si>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</si>
  <si>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</si>
  <si>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</si>
  <si>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</si>
  <si>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</si>
  <si>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</si>
  <si>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</si>
  <si>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</si>
  <si>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</si>
  <si>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</si>
  <si>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</si>
  <si>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</si>
  <si>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</si>
  <si>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</si>
  <si>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</si>
  <si>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</si>
  <si>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</si>
  <si>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</si>
  <si>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</si>
  <si>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</si>
  <si>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</si>
  <si>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</si>
  <si>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</si>
  <si>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</si>
  <si>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</si>
  <si>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</si>
  <si>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</si>
  <si>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</si>
  <si>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</si>
  <si>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</si>
  <si>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</si>
  <si>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</si>
  <si>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</si>
  <si>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</si>
  <si>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</si>
  <si>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</si>
  <si>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</si>
  <si>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</si>
  <si>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</si>
  <si>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</si>
  <si>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</si>
  <si>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</si>
  <si>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</si>
  <si>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</si>
  <si>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</si>
  <si>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</si>
  <si>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</si>
  <si>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</si>
  <si>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</si>
  <si>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</si>
  <si>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</si>
  <si>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</si>
  <si>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</si>
  <si>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</si>
  <si>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</si>
  <si>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</si>
  <si>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</si>
  <si>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</si>
  <si>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</si>
  <si>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</si>
  <si>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</si>
  <si>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</si>
  <si>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</si>
  <si>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</si>
  <si>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</si>
  <si>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</si>
  <si>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</si>
  <si>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</si>
  <si>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</si>
  <si>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</si>
  <si>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</si>
  <si>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</si>
  <si>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</si>
  <si>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</si>
  <si>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</si>
  <si>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</si>
  <si>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</si>
  <si>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</si>
  <si>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</si>
  <si>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</si>
  <si>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</si>
  <si>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</si>
  <si>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</si>
  <si>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</si>
  <si>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</si>
  <si>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</si>
  <si>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</si>
  <si>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</si>
  <si>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</si>
  <si>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</si>
  <si>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</si>
  <si>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</si>
  <si>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</si>
  <si>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</si>
  <si>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</si>
  <si>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</si>
  <si>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</si>
  <si>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</si>
  <si>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</si>
  <si>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</si>
  <si>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</si>
  <si>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</si>
  <si>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</si>
  <si>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</si>
  <si>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</si>
  <si>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</si>
  <si>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</si>
  <si>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</si>
  <si>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</si>
  <si>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</si>
  <si>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</si>
  <si>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</si>
  <si>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</si>
  <si>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</si>
  <si>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</si>
  <si>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</si>
  <si>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</si>
  <si>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</si>
  <si>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</si>
  <si>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</si>
  <si>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</si>
  <si>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</si>
  <si>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</si>
  <si>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</si>
  <si>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</si>
  <si>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</si>
  <si>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</si>
  <si>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</si>
  <si>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</si>
  <si>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</si>
  <si>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</si>
  <si>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</si>
  <si>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</si>
  <si>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</si>
  <si>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</si>
  <si>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</si>
  <si>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</si>
  <si>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</si>
  <si>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</si>
  <si>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</si>
  <si>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</si>
  <si>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</si>
  <si>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</si>
  <si>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</si>
  <si>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</si>
  <si>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</si>
  <si>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</si>
  <si>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</si>
  <si>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</si>
  <si>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</si>
  <si>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</si>
  <si>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</si>
  <si>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</si>
  <si>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</si>
  <si>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</si>
  <si>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</si>
  <si>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</si>
  <si>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</si>
  <si>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</si>
  <si>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</si>
  <si>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</si>
  <si>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</si>
  <si>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</si>
  <si>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</si>
  <si>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</si>
  <si>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</si>
  <si>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</si>
  <si>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</si>
  <si>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</si>
  <si>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</si>
  <si>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</si>
  <si>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</si>
  <si>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</si>
  <si>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</si>
  <si>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</si>
  <si>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</si>
  <si>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</si>
  <si>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</si>
  <si>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</si>
  <si>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</si>
  <si>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</si>
  <si>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</si>
  <si>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</si>
  <si>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</si>
  <si>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</si>
  <si>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</si>
  <si>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</si>
  <si>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</si>
  <si>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</si>
  <si>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</si>
  <si>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</si>
  <si>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</si>
  <si>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</si>
  <si>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</si>
  <si>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</si>
  <si>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</si>
  <si>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</si>
  <si>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</si>
  <si>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</si>
  <si>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</si>
  <si>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</si>
  <si>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</si>
  <si>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</si>
  <si>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</si>
  <si>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</si>
  <si>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</si>
  <si>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</si>
  <si>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</si>
  <si>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</si>
  <si>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</si>
  <si>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</si>
  <si>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</si>
  <si>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</si>
  <si>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</si>
  <si>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</si>
  <si>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</si>
  <si>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</si>
  <si>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</si>
  <si>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</si>
  <si>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</si>
  <si>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</si>
  <si>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</si>
  <si>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</si>
  <si>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</si>
  <si>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</si>
  <si>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</si>
  <si>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</si>
  <si>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</si>
  <si>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</si>
  <si>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</si>
  <si>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</si>
  <si>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</si>
  <si>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</si>
  <si>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</si>
  <si>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</si>
  <si>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</si>
  <si>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</si>
  <si>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</si>
  <si>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</si>
  <si>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</si>
  <si>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</si>
  <si>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</si>
  <si>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</si>
  <si>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</si>
  <si>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</si>
  <si>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</si>
  <si>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</si>
  <si>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</si>
  <si>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</si>
  <si>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</si>
  <si>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</si>
  <si>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</si>
  <si>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</si>
  <si>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</si>
  <si>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</si>
  <si>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</si>
  <si>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</si>
  <si>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</si>
  <si>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</si>
  <si>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</si>
  <si>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</si>
  <si>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</si>
  <si>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</si>
  <si>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</si>
  <si>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</si>
  <si>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</si>
  <si>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</si>
  <si>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</si>
  <si>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</si>
  <si>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</si>
  <si>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</si>
  <si>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</si>
  <si>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</si>
  <si>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</si>
  <si>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</si>
  <si>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</si>
  <si>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</si>
  <si>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</si>
  <si>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</si>
  <si>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</si>
  <si>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</si>
  <si>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</si>
  <si>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</si>
  <si>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</si>
  <si>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</si>
  <si>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</si>
  <si>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</si>
  <si>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</si>
  <si>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</si>
  <si>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</si>
  <si>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</si>
  <si>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</si>
  <si>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</si>
  <si>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</si>
  <si>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</si>
  <si>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</si>
  <si>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</si>
  <si>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</si>
  <si>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</si>
  <si>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</si>
  <si>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</si>
  <si>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</si>
  <si>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</si>
  <si>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</si>
  <si>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</si>
  <si>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</si>
  <si>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</si>
  <si>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</si>
  <si>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</si>
  <si>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</si>
  <si>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</si>
  <si>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</si>
  <si>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</si>
  <si>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</si>
  <si>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</si>
  <si>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</si>
  <si>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</si>
  <si>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</si>
  <si>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</si>
  <si>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</si>
  <si>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</si>
  <si>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</si>
  <si>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</si>
  <si>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</si>
  <si>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</si>
  <si>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</si>
  <si>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</si>
  <si>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</si>
  <si>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</si>
  <si>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</si>
  <si>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</si>
  <si>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</si>
  <si>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</si>
  <si>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</si>
  <si>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</si>
  <si>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</si>
  <si>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</si>
  <si>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</si>
  <si>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</si>
  <si>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</si>
  <si>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</si>
  <si>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</si>
  <si>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</si>
  <si>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</si>
  <si>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</si>
  <si>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</si>
  <si>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</si>
  <si>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</si>
  <si>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</si>
  <si>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</si>
  <si>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</si>
  <si>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</si>
  <si>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</si>
  <si>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</si>
  <si>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</si>
  <si>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</si>
  <si>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</si>
  <si>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</si>
  <si>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</si>
  <si>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</si>
  <si>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</si>
  <si>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</si>
  <si>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</si>
  <si>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</si>
  <si>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</si>
  <si>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</si>
  <si>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</si>
  <si>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</si>
  <si>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</si>
  <si>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</si>
  <si>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</si>
  <si>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</si>
  <si>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</si>
  <si>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</si>
  <si>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</si>
  <si>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</si>
  <si>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</si>
  <si>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</si>
  <si>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</si>
  <si>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</si>
  <si>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</si>
  <si>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</si>
  <si>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</si>
  <si>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</si>
  <si>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</si>
  <si>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</si>
  <si>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</si>
  <si>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</si>
  <si>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</si>
  <si>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</si>
  <si>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</si>
  <si>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</si>
  <si>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</si>
  <si>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</si>
  <si>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</si>
  <si>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</si>
  <si>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</si>
  <si>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</si>
  <si>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</si>
  <si>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</si>
  <si>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</si>
  <si>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</si>
  <si>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</si>
  <si>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</si>
  <si>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</si>
  <si>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</si>
  <si>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</si>
  <si>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</si>
  <si>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</si>
  <si>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</si>
  <si>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</si>
  <si>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</si>
  <si>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</si>
  <si>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</si>
  <si>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</si>
  <si>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</si>
  <si>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</si>
  <si>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</si>
  <si>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</si>
  <si>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</si>
  <si>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</si>
  <si>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</si>
  <si>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</si>
  <si>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</si>
  <si>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</si>
  <si>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</si>
  <si>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</si>
  <si>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</si>
  <si>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</si>
  <si>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</si>
  <si>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</si>
  <si>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</si>
  <si>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</si>
  <si>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</si>
  <si>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</si>
  <si>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</si>
  <si>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</si>
  <si>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</si>
  <si>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</si>
  <si>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</si>
  <si>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</si>
  <si>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</si>
  <si>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</si>
  <si>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</si>
  <si>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</si>
  <si>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</si>
  <si>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</si>
  <si>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</si>
  <si>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</si>
  <si>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</si>
  <si>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</si>
  <si>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</si>
  <si>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</si>
  <si>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</si>
  <si>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</si>
  <si>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</si>
  <si>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</si>
  <si>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</si>
  <si>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</si>
  <si>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</si>
  <si>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</si>
  <si>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</si>
  <si>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</si>
  <si>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</si>
  <si>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</si>
  <si>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</si>
  <si>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</si>
  <si>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</si>
  <si>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</si>
  <si>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</si>
  <si>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</si>
  <si>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</si>
  <si>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</si>
  <si>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</si>
  <si>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</si>
  <si>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</si>
  <si>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</si>
  <si>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</si>
  <si>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</si>
  <si>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</si>
  <si>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</si>
  <si>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</si>
  <si>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</si>
  <si>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</si>
  <si>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</si>
  <si>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</si>
  <si>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</si>
  <si>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</si>
  <si>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</si>
  <si>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</si>
  <si>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</si>
  <si>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</si>
  <si>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</si>
  <si>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</si>
  <si>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</si>
  <si>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</si>
  <si>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</si>
  <si>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</si>
  <si>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</si>
  <si>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</si>
  <si>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</si>
  <si>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</si>
  <si>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</si>
  <si>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</si>
  <si>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</si>
  <si>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</si>
  <si>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</si>
  <si>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</si>
  <si>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</si>
  <si>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</si>
  <si>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</si>
  <si>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</si>
  <si>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</si>
  <si>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</si>
  <si>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</si>
  <si>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</si>
  <si>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</si>
  <si>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</si>
  <si>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</si>
  <si>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</si>
  <si>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</si>
  <si>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</si>
  <si>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</si>
  <si>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</si>
  <si>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</si>
  <si>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</si>
  <si>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</si>
  <si>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</si>
  <si>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</si>
  <si>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</si>
  <si>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</si>
  <si>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</si>
  <si>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</si>
  <si>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</si>
  <si>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</si>
  <si>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</si>
  <si>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</si>
  <si>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</si>
  <si>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</si>
  <si>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</si>
  <si>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</si>
  <si>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</si>
  <si>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</si>
  <si>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</si>
  <si>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</si>
  <si>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</si>
  <si>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</si>
  <si>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</si>
  <si>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</si>
  <si>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</si>
  <si>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</si>
  <si>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</si>
  <si>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</si>
  <si>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</si>
  <si>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</si>
  <si>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</si>
  <si>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</si>
  <si>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</si>
  <si>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</si>
  <si>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</si>
  <si>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</si>
  <si>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</si>
  <si>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</si>
  <si>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</si>
  <si>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</si>
  <si>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</si>
  <si>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</si>
  <si>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</si>
  <si>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</si>
  <si>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</si>
  <si>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</si>
  <si>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</si>
  <si>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</si>
  <si>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</si>
  <si>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</si>
  <si>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</si>
  <si>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</si>
  <si>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</si>
  <si>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</si>
  <si>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</si>
  <si>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</si>
  <si>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</si>
  <si>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</si>
  <si>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</si>
  <si>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</si>
  <si>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</si>
  <si>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</si>
  <si>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</si>
  <si>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</si>
  <si>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</si>
  <si>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</si>
  <si>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</si>
  <si>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</si>
  <si>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</si>
  <si>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</si>
  <si>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</si>
  <si>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</si>
  <si>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</si>
  <si>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</si>
  <si>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</si>
  <si>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</si>
  <si>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</si>
  <si>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</si>
  <si>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</si>
  <si>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</si>
  <si>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</si>
  <si>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</si>
  <si>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</si>
  <si>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</si>
  <si>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</si>
  <si>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</si>
  <si>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</si>
  <si>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</si>
  <si>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</si>
  <si>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</si>
  <si>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</si>
  <si>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</si>
  <si>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</si>
  <si>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</si>
  <si>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</si>
  <si>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</si>
  <si>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</si>
  <si>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</si>
  <si>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</si>
  <si>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</si>
  <si>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</si>
  <si>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</si>
  <si>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</si>
  <si>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</si>
  <si>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</si>
  <si>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</si>
  <si>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</si>
  <si>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</si>
  <si>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</si>
  <si>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</si>
  <si>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</si>
  <si>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</si>
  <si>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</si>
  <si>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</si>
  <si>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</si>
  <si>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</si>
  <si>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</si>
  <si>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</si>
  <si>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</si>
  <si>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</si>
  <si>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</si>
  <si>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</si>
  <si>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</si>
  <si>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</si>
  <si>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</si>
  <si>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</si>
  <si>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</si>
  <si>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</si>
  <si>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</si>
  <si>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</si>
  <si>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</si>
  <si>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</si>
  <si>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</si>
  <si>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</si>
  <si>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</si>
  <si>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</si>
  <si>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</si>
  <si>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</si>
  <si>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</si>
  <si>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</si>
  <si>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</si>
  <si>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</si>
  <si>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</si>
  <si>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</si>
  <si>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</si>
  <si>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</si>
  <si>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</si>
  <si>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</si>
  <si>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</si>
  <si>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</si>
  <si>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</si>
  <si>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</si>
  <si>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</si>
  <si>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</si>
  <si>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</si>
  <si>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</si>
  <si>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</si>
  <si>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</si>
  <si>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</si>
  <si>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</si>
  <si>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</si>
  <si>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</si>
  <si>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</si>
  <si>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</si>
  <si>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</si>
  <si>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</si>
  <si>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</si>
  <si>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</si>
  <si>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</si>
  <si>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</si>
  <si>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</si>
  <si>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</si>
  <si>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</si>
  <si>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</si>
  <si>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</si>
  <si>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</si>
  <si>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</si>
  <si>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</si>
  <si>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</si>
  <si>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</si>
  <si>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</si>
  <si>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</si>
  <si>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</si>
  <si>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</si>
  <si>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</si>
  <si>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</si>
  <si>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</si>
  <si>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</si>
  <si>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</si>
  <si>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</si>
  <si>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</si>
  <si>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</si>
  <si>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</si>
  <si>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</si>
  <si>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</si>
  <si>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</si>
  <si>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</si>
  <si>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</si>
  <si>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</si>
  <si>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</si>
  <si>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</si>
  <si>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</si>
  <si>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</si>
  <si>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</si>
  <si>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</si>
  <si>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</si>
  <si>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</si>
  <si>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</si>
  <si>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</si>
  <si>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</si>
  <si>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</si>
  <si>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</si>
  <si>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</si>
  <si>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</si>
  <si>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</si>
  <si>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</si>
  <si>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</si>
  <si>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</si>
  <si>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</si>
  <si>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</si>
  <si>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</si>
  <si>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</si>
  <si>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</si>
  <si>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</si>
  <si>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</si>
  <si>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</si>
  <si>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</si>
  <si>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</si>
  <si>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</si>
  <si>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</si>
  <si>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</si>
  <si>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</si>
  <si>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</si>
  <si>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</si>
  <si>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</si>
  <si>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</si>
  <si>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</si>
  <si>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</si>
  <si>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</si>
  <si>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</si>
  <si>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</si>
  <si>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</si>
  <si>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</si>
  <si>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</si>
  <si>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</si>
  <si>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</si>
  <si>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</si>
  <si>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</si>
  <si>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</si>
  <si>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</si>
  <si>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</si>
  <si>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</si>
  <si>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</si>
  <si>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</si>
  <si>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</si>
  <si>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</si>
  <si>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</si>
  <si>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</si>
  <si>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</si>
  <si>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</si>
  <si>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</si>
  <si>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</si>
  <si>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</si>
  <si>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</si>
  <si>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</si>
  <si>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</si>
  <si>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</si>
  <si>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</si>
  <si>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</si>
  <si>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</si>
  <si>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</si>
  <si>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</si>
  <si>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</si>
  <si>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</si>
  <si>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</si>
  <si>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</si>
  <si>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</si>
  <si>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</si>
  <si>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</si>
  <si>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</si>
  <si>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</si>
  <si>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</si>
  <si>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</si>
  <si>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</si>
  <si>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</si>
  <si>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</si>
  <si>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</si>
  <si>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</si>
  <si>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</si>
  <si>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</si>
  <si>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</si>
  <si>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</si>
  <si>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</si>
  <si>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</si>
  <si>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</si>
  <si>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</si>
  <si>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</si>
  <si>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</si>
  <si>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</si>
  <si>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</si>
  <si>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</si>
  <si>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</si>
  <si>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</si>
  <si>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</si>
  <si>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</si>
  <si>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</si>
  <si>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</si>
  <si>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</si>
  <si>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</si>
  <si>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</si>
  <si>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</si>
  <si>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</si>
  <si>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</si>
  <si>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</si>
  <si>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</si>
  <si>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</si>
  <si>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</si>
  <si>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</si>
  <si>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</si>
  <si>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</si>
  <si>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</si>
  <si>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</si>
  <si>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</si>
  <si>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</si>
  <si>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</si>
  <si>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</si>
  <si>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</si>
  <si>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</si>
  <si>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</si>
  <si>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</si>
  <si>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</si>
  <si>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</si>
  <si>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</si>
  <si>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</si>
  <si>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</si>
  <si>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</si>
  <si>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</si>
  <si>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</si>
  <si>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</si>
  <si>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</si>
  <si>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</si>
  <si>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</si>
  <si>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</si>
  <si>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</si>
  <si>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</si>
  <si>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</si>
  <si>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</si>
  <si>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</si>
  <si>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</si>
  <si>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</si>
  <si>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</si>
  <si>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</si>
  <si>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</si>
  <si>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</si>
  <si>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</si>
  <si>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</si>
  <si>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</si>
  <si>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</si>
  <si>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</si>
  <si>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</si>
  <si>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</si>
  <si>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</si>
  <si>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</si>
  <si>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</si>
  <si>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</si>
  <si>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</si>
  <si>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</si>
  <si>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</si>
  <si>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</si>
  <si>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</si>
  <si>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</si>
  <si>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</si>
  <si>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</si>
  <si>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</si>
  <si>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</si>
  <si>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</si>
  <si>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</si>
  <si>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</si>
  <si>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</si>
  <si>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</si>
  <si>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</si>
  <si>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</si>
  <si>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</si>
  <si>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</si>
  <si>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</si>
  <si>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</si>
  <si>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</si>
  <si>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</si>
  <si>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</si>
  <si>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</si>
  <si>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</si>
  <si>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</si>
  <si>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</si>
  <si>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</si>
  <si>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</si>
  <si>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</si>
  <si>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</si>
  <si>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</si>
  <si>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</si>
  <si>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</si>
  <si>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</si>
  <si>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</si>
  <si>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</si>
  <si>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</si>
  <si>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</si>
  <si>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</si>
  <si>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</si>
  <si>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</si>
  <si>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</si>
  <si>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</si>
  <si>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</si>
  <si>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</si>
  <si>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</si>
  <si>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</si>
  <si>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</si>
  <si>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</si>
  <si>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</si>
  <si>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</si>
  <si>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</si>
  <si>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</si>
  <si>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</si>
  <si>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</si>
  <si>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</si>
  <si>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</si>
  <si>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</si>
  <si>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</si>
  <si>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</si>
  <si>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</si>
  <si>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</si>
  <si>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</si>
  <si>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</si>
  <si>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</si>
  <si>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</si>
  <si>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</si>
  <si>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</si>
  <si>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</si>
  <si>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</si>
  <si>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</si>
  <si>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</si>
  <si>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</si>
  <si>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</si>
  <si>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</si>
  <si>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</si>
  <si>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</si>
  <si>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</si>
  <si>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</si>
  <si>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</si>
  <si>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</si>
  <si>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</si>
  <si>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</si>
  <si>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</si>
  <si>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</si>
  <si>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</si>
  <si>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</si>
  <si>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</si>
  <si>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</si>
  <si>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</si>
  <si>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</si>
  <si>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</si>
  <si>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</si>
  <si>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</si>
  <si>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</si>
  <si>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</si>
  <si>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</si>
  <si>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</si>
  <si>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</si>
  <si>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</si>
  <si>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</si>
  <si>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</si>
  <si>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</si>
  <si>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</si>
  <si>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</si>
  <si>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</si>
  <si>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</si>
  <si>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</si>
  <si>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</si>
  <si>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</si>
  <si>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</si>
  <si>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</si>
  <si>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</si>
  <si>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</si>
  <si>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</si>
  <si>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</si>
  <si>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</si>
  <si>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</si>
  <si>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</si>
  <si>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</si>
  <si>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</si>
  <si>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</si>
  <si>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</si>
  <si>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</si>
  <si>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</si>
  <si>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</si>
  <si>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</si>
  <si>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</si>
  <si>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</si>
  <si>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</si>
  <si>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</si>
  <si>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</si>
  <si>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</si>
  <si>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</si>
  <si>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</si>
  <si>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</si>
  <si>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</si>
  <si>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</si>
  <si>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</si>
  <si>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</si>
  <si>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</si>
  <si>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</si>
  <si>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</si>
  <si>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</si>
  <si>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</si>
  <si>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</si>
  <si>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</si>
  <si>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</si>
  <si>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</si>
  <si>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</si>
  <si>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</si>
  <si>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</si>
  <si>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</si>
  <si>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</si>
  <si>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</si>
  <si>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</si>
  <si>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</si>
  <si>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</si>
  <si>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</si>
  <si>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</si>
  <si>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</si>
  <si>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</si>
  <si>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</si>
  <si>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</si>
  <si>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</si>
  <si>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</si>
  <si>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</si>
  <si>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</si>
  <si>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</si>
  <si>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</si>
  <si>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</si>
  <si>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</si>
  <si>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</si>
  <si>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</si>
  <si>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</si>
  <si>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</si>
  <si>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</si>
  <si>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</si>
  <si>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</si>
  <si>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</si>
  <si>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</si>
  <si>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</si>
  <si>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</si>
  <si>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</si>
  <si>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</si>
  <si>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</si>
  <si>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</si>
  <si>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</si>
  <si>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</si>
  <si>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</si>
  <si>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</si>
  <si>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</si>
  <si>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</si>
  <si>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</si>
  <si>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</si>
  <si>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</si>
  <si>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</si>
  <si>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</si>
  <si>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</si>
  <si>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</si>
  <si>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</si>
  <si>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</si>
  <si>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</si>
  <si>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</si>
  <si>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</si>
  <si>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</si>
  <si>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</si>
  <si>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</si>
  <si>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</si>
  <si>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</si>
  <si>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</si>
  <si>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</si>
  <si>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</si>
  <si>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</si>
  <si>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</si>
  <si>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</si>
  <si>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</si>
  <si>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</si>
  <si>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</si>
  <si>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</si>
  <si>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</si>
  <si>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</si>
  <si>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</si>
  <si>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</si>
  <si>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</si>
  <si>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</si>
  <si>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</si>
  <si>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</si>
  <si>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</si>
  <si>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</si>
  <si>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</si>
  <si>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</si>
  <si>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</si>
  <si>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</si>
  <si>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</si>
  <si>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</si>
  <si>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</si>
  <si>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</si>
  <si>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</si>
  <si>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</si>
  <si>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</si>
  <si>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</si>
  <si>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</si>
  <si>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</si>
  <si>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</si>
  <si>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</si>
  <si>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</si>
  <si>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</si>
  <si>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</si>
  <si>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</si>
  <si>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</si>
  <si>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</si>
  <si>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</si>
  <si>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</si>
  <si>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</si>
  <si>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</si>
  <si>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</si>
  <si>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</si>
  <si>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</si>
  <si>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</si>
  <si>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</si>
  <si>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</si>
  <si>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</si>
  <si>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</si>
  <si>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</si>
  <si>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</si>
  <si>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</si>
  <si>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</si>
  <si>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</si>
  <si>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</si>
  <si>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</si>
  <si>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</si>
  <si>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</si>
  <si>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</si>
  <si>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</si>
  <si>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</si>
  <si>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</si>
  <si>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</si>
  <si>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</si>
  <si>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</si>
  <si>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</si>
  <si>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</si>
  <si>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</si>
  <si>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</si>
  <si>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</si>
  <si>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</si>
  <si>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</si>
  <si>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</si>
  <si>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</si>
  <si>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</si>
  <si>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</si>
  <si>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</si>
  <si>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</si>
  <si>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</si>
  <si>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</si>
  <si>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</si>
  <si>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</si>
  <si>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</si>
  <si>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</si>
  <si>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</si>
  <si>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</si>
  <si>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</si>
  <si>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</si>
  <si>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</si>
  <si>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</si>
  <si>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</si>
  <si>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</si>
  <si>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</si>
  <si>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</si>
  <si>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</si>
  <si>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</si>
  <si>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</si>
  <si>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</si>
  <si>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</si>
  <si>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</si>
  <si>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</si>
  <si>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</si>
  <si>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</si>
  <si>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</si>
  <si>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</si>
  <si>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</si>
  <si>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</si>
  <si>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</si>
  <si>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</si>
  <si>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</si>
  <si>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</si>
  <si>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</si>
  <si>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</si>
  <si>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</si>
  <si>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</si>
  <si>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</si>
  <si>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</si>
  <si>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</si>
  <si>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</si>
  <si>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</si>
  <si>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</si>
  <si>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</si>
  <si>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</si>
  <si>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</si>
  <si>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</si>
  <si>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</si>
  <si>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</si>
  <si>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</si>
  <si>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</si>
  <si>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</si>
  <si>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</si>
  <si>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</si>
  <si>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</si>
  <si>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</si>
  <si>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</si>
  <si>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</si>
  <si>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</si>
  <si>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</si>
  <si>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</si>
  <si>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</si>
  <si>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</si>
  <si>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</si>
  <si>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</si>
  <si>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</si>
  <si>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</si>
  <si>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</si>
  <si>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</si>
  <si>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</si>
  <si>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</si>
  <si>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</si>
  <si>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</si>
  <si>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</si>
  <si>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</si>
  <si>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</si>
  <si>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</si>
  <si>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</si>
  <si>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</si>
  <si>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</si>
  <si>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</si>
  <si>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</si>
  <si>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</si>
  <si>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</si>
  <si>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</si>
  <si>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</si>
  <si>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</si>
  <si>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</si>
  <si>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</si>
  <si>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</si>
  <si>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</si>
  <si>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</si>
  <si>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</si>
  <si>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</si>
  <si>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</si>
  <si>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</si>
  <si>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</si>
  <si>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</si>
  <si>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</si>
  <si>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</si>
  <si>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</si>
  <si>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</si>
  <si>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</si>
  <si>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</si>
  <si>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</si>
  <si>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</si>
  <si>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</si>
  <si>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</si>
  <si>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</si>
  <si>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</si>
  <si>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</si>
  <si>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</si>
  <si>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</si>
  <si>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</si>
  <si>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</si>
  <si>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</si>
  <si>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</si>
  <si>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</si>
  <si>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</si>
  <si>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</si>
  <si>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</si>
  <si>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</si>
  <si>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</si>
  <si>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</si>
  <si>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</si>
  <si>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</si>
  <si>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</si>
  <si>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</si>
  <si>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</si>
  <si>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</si>
  <si>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</si>
  <si>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</si>
  <si>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</si>
  <si>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</si>
  <si>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</si>
  <si>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</si>
  <si>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</si>
  <si>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</si>
  <si>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</si>
  <si>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</si>
  <si>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</si>
  <si>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</si>
  <si>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</si>
  <si>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</si>
  <si>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</si>
  <si>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</si>
  <si>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</si>
  <si>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</si>
  <si>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</si>
  <si>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</si>
  <si>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</si>
  <si>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</si>
  <si>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</si>
  <si>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</si>
  <si>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</si>
  <si>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</si>
  <si>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</si>
  <si>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</si>
  <si>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</si>
  <si>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</si>
  <si>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</si>
  <si>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</si>
  <si>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</si>
  <si>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</si>
  <si>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</si>
  <si>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</si>
  <si>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</si>
  <si>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</si>
  <si>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</si>
  <si>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</si>
  <si>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</si>
  <si>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</si>
  <si>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</si>
  <si>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</si>
  <si>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</si>
  <si>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</si>
  <si>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</si>
  <si>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</si>
  <si>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</si>
  <si>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</si>
  <si>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</si>
  <si>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</si>
  <si>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</si>
  <si>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</si>
  <si>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</si>
  <si>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</si>
  <si>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</si>
  <si>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</si>
  <si>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</si>
  <si>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</si>
  <si>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</si>
  <si>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</si>
  <si>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</si>
  <si>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</si>
  <si>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</si>
  <si>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</si>
  <si>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</si>
  <si>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</si>
  <si>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</si>
  <si>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</si>
  <si>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</si>
  <si>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</si>
  <si>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</si>
  <si>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</si>
  <si>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</si>
  <si>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</si>
  <si>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</si>
  <si>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</si>
  <si>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</si>
  <si>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</si>
  <si>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</si>
  <si>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</si>
  <si>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</si>
  <si>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</si>
  <si>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</si>
  <si>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</si>
  <si>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</si>
  <si>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</si>
  <si>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</si>
  <si>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</si>
  <si>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</si>
  <si>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</si>
  <si>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</si>
  <si>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</si>
  <si>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</si>
  <si>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</si>
  <si>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</si>
  <si>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</si>
  <si>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</si>
  <si>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</si>
  <si>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</si>
  <si>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</si>
  <si>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</si>
  <si>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</si>
  <si>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</si>
  <si>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</si>
  <si>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</si>
  <si>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</si>
  <si>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</si>
  <si>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</si>
  <si>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</si>
  <si>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</si>
  <si>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</si>
  <si>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</si>
  <si>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</si>
  <si>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</si>
  <si>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</si>
  <si>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</si>
  <si>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</si>
  <si>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</si>
  <si>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</si>
  <si>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</si>
  <si>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</si>
  <si>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</si>
  <si>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</si>
  <si>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</si>
  <si>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</si>
  <si>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</si>
  <si>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</si>
  <si>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</si>
  <si>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</si>
  <si>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</si>
  <si>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</si>
  <si>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</si>
  <si>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</si>
  <si>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</si>
  <si>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</si>
  <si>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</si>
  <si>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</si>
  <si>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</si>
  <si>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</si>
  <si>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</si>
  <si>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</si>
  <si>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</si>
  <si>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</si>
  <si>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</si>
  <si>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</si>
  <si>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</si>
  <si>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</si>
  <si>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</si>
  <si>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</si>
  <si>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</si>
  <si>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</si>
  <si>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</si>
  <si>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</si>
  <si>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</si>
  <si>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</si>
  <si>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</si>
  <si>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</si>
  <si>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</si>
  <si>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</si>
  <si>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</si>
  <si>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</si>
  <si>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</si>
  <si>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</si>
  <si>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</si>
  <si>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</si>
  <si>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</si>
  <si>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</si>
  <si>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</si>
  <si>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</si>
  <si>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</si>
  <si>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</si>
  <si>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</si>
  <si>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</si>
  <si>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</si>
  <si>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</si>
  <si>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</si>
  <si>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</si>
  <si>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</si>
  <si>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</si>
  <si>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</si>
  <si>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</si>
  <si>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</si>
  <si>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</si>
  <si>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</si>
  <si>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</si>
  <si>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</si>
  <si>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</si>
  <si>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</si>
  <si>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</si>
  <si>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</si>
  <si>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</si>
  <si>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</si>
  <si>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</si>
  <si>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</si>
  <si>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</si>
  <si>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</si>
  <si>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</si>
  <si>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</si>
  <si>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</si>
  <si>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</si>
  <si>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</si>
  <si>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</si>
  <si>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</si>
  <si>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</si>
  <si>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</si>
  <si>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</si>
  <si>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</si>
  <si>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</si>
  <si>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</si>
  <si>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</si>
  <si>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</si>
  <si>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</si>
  <si>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</si>
  <si>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</si>
  <si>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</si>
  <si>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</si>
  <si>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</si>
  <si>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</si>
  <si>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</si>
  <si>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</si>
  <si>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</si>
  <si>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</si>
  <si>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</si>
  <si>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</si>
  <si>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</si>
  <si>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</si>
  <si>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</si>
  <si>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</si>
  <si>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</si>
  <si>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</si>
  <si>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</si>
  <si>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</si>
  <si>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</si>
  <si>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</si>
  <si>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</si>
  <si>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</si>
  <si>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</si>
  <si>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</si>
  <si>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</si>
  <si>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</si>
  <si>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</si>
  <si>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</si>
  <si>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</si>
  <si>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</si>
  <si>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</si>
  <si>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</si>
  <si>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</si>
  <si>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</si>
  <si>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</si>
  <si>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</si>
  <si>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</si>
  <si>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</si>
  <si>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</si>
  <si>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</si>
  <si>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</si>
  <si>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</si>
  <si>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</si>
  <si>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</si>
  <si>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</si>
  <si>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</si>
  <si>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</si>
  <si>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</si>
  <si>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</si>
  <si>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</si>
  <si>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</si>
  <si>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</si>
  <si>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</si>
  <si>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</si>
  <si>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</si>
  <si>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</si>
  <si>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</si>
  <si>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</si>
  <si>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</si>
  <si>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</si>
  <si>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</si>
  <si>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</si>
  <si>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</si>
  <si>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</si>
  <si>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</si>
  <si>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</si>
  <si>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</si>
  <si>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</si>
  <si>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</si>
  <si>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</si>
  <si>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</si>
  <si>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</si>
  <si>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</si>
  <si>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</si>
  <si>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</si>
  <si>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</si>
  <si>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</si>
  <si>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</si>
  <si>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</si>
  <si>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</si>
  <si>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</si>
  <si>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</si>
  <si>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</si>
  <si>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</si>
  <si>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</si>
  <si>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</si>
  <si>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</si>
  <si>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</si>
  <si>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</si>
  <si>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</si>
  <si>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</si>
  <si>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</si>
  <si>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</si>
  <si>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</si>
  <si>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</si>
  <si>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</si>
  <si>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</si>
  <si>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</si>
  <si>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</si>
  <si>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</si>
  <si>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</si>
  <si>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</si>
  <si>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</si>
  <si>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</si>
  <si>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</si>
  <si>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</si>
  <si>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</si>
  <si>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</si>
  <si>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</si>
  <si>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</si>
  <si>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</si>
  <si>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</si>
  <si>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</si>
  <si>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</si>
  <si>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</si>
  <si>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</si>
  <si>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</si>
  <si>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</si>
  <si>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</si>
  <si>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</si>
  <si>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</si>
  <si>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</si>
  <si>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</si>
  <si>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</si>
  <si>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</si>
  <si>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</si>
  <si>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</si>
  <si>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</si>
  <si>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</si>
  <si>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</si>
  <si>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</si>
  <si>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</si>
  <si>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</si>
  <si>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</si>
  <si>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</si>
  <si>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</si>
  <si>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</si>
  <si>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</si>
  <si>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</si>
  <si>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</si>
  <si>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</si>
  <si>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</si>
  <si>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</si>
  <si>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</si>
  <si>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</si>
  <si>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</si>
  <si>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</si>
  <si>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</si>
  <si>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</si>
  <si>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</si>
  <si>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</si>
  <si>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</si>
  <si>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</si>
  <si>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</si>
  <si>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</si>
  <si>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</si>
  <si>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</si>
  <si>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</si>
  <si>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</si>
  <si>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</si>
  <si>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</si>
  <si>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</si>
  <si>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</si>
  <si>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</si>
  <si>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</si>
  <si>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</si>
  <si>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</si>
  <si>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</si>
  <si>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</si>
  <si>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</si>
  <si>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</si>
  <si>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</si>
  <si>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</si>
  <si>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</si>
  <si>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</si>
  <si>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</si>
  <si>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</si>
  <si>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</si>
  <si>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</si>
  <si>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</si>
  <si>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</si>
  <si>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</si>
  <si>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</si>
  <si>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</si>
  <si>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</si>
  <si>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</si>
  <si>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</si>
  <si>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</si>
  <si>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</si>
  <si>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</si>
  <si>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</si>
  <si>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</si>
  <si>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</si>
  <si>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</si>
  <si>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</si>
  <si>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</si>
  <si>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</si>
  <si>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</si>
  <si>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</si>
  <si>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</si>
  <si>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</si>
  <si>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</si>
  <si>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</si>
  <si>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</si>
  <si>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</si>
  <si>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</si>
  <si>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</si>
  <si>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</si>
  <si>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</si>
  <si>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</si>
  <si>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</si>
  <si>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</si>
  <si>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</si>
  <si>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</si>
  <si>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</si>
  <si>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</si>
  <si>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</si>
  <si>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</si>
  <si>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</si>
  <si>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</si>
  <si>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</si>
  <si>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</si>
  <si>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</si>
  <si>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</si>
  <si>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</si>
  <si>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</si>
  <si>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</si>
  <si>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</si>
  <si>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</si>
  <si>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</si>
  <si>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</si>
  <si>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</si>
  <si>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</si>
  <si>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</si>
  <si>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</si>
  <si>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</si>
  <si>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</si>
  <si>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</si>
  <si>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</si>
  <si>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</si>
  <si>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</si>
  <si>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</si>
  <si>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</si>
  <si>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</si>
  <si>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</si>
  <si>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</si>
  <si>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</si>
  <si>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</si>
  <si>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</si>
  <si>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</si>
  <si>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</si>
  <si>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</si>
  <si>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</si>
  <si>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</si>
  <si>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</si>
  <si>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</si>
  <si>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</si>
  <si>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</si>
  <si>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</si>
  <si>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</si>
  <si>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</si>
  <si>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</si>
  <si>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</si>
  <si>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</si>
  <si>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</si>
  <si>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</si>
  <si>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</si>
  <si>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</si>
  <si>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</si>
  <si>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</si>
  <si>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</si>
  <si>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</si>
  <si>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</si>
  <si>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</si>
  <si>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</si>
  <si>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</si>
  <si>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</si>
  <si>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</si>
  <si>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</si>
  <si>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</si>
  <si>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</si>
  <si>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</si>
  <si>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</si>
  <si>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</si>
  <si>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</si>
  <si>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</si>
  <si>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</si>
  <si>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</si>
  <si>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</si>
  <si>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</si>
  <si>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</si>
  <si>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</si>
  <si>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</si>
  <si>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</si>
  <si>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</si>
  <si>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</si>
  <si>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</si>
  <si>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</si>
  <si>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</si>
  <si>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</si>
  <si>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</si>
  <si>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</si>
  <si>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</si>
  <si>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</si>
  <si>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</si>
  <si>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</si>
  <si>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</si>
  <si>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</si>
  <si>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</si>
  <si>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</si>
  <si>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</si>
  <si>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</si>
  <si>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</si>
  <si>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</si>
  <si>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</si>
  <si>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</si>
  <si>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</si>
  <si>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</si>
  <si>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</si>
  <si>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</si>
  <si>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</si>
  <si>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</si>
  <si>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</si>
  <si>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</si>
  <si>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</si>
  <si>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</si>
  <si>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</si>
  <si>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</si>
  <si>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</si>
  <si>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</si>
  <si>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</si>
  <si>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</si>
  <si>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</si>
  <si>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</si>
  <si>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</si>
  <si>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</si>
  <si>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</si>
  <si>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</si>
  <si>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</si>
  <si>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</si>
  <si>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</si>
  <si>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</si>
  <si>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</si>
  <si>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</si>
  <si>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</si>
  <si>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</si>
  <si>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</si>
  <si>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</si>
  <si>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</si>
  <si>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</si>
  <si>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</si>
  <si>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</si>
  <si>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</si>
  <si>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</si>
  <si>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</si>
  <si>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</si>
  <si>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</si>
  <si>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</si>
  <si>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</si>
  <si>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</si>
  <si>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</si>
  <si>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</si>
  <si>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</si>
  <si>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</si>
  <si>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</si>
  <si>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</si>
  <si>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</si>
  <si>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</si>
  <si>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</si>
  <si>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</si>
  <si>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</si>
  <si>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</si>
  <si>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</si>
  <si>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</si>
  <si>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</si>
  <si>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</si>
  <si>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</si>
  <si>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</si>
  <si>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</si>
  <si>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</si>
  <si>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</si>
  <si>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</si>
  <si>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</si>
  <si>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</si>
  <si>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</si>
  <si>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</si>
  <si>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</si>
  <si>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</si>
  <si>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</si>
  <si>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</si>
  <si>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</si>
  <si>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</si>
  <si>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</si>
  <si>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</si>
  <si>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</si>
  <si>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</si>
  <si>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</si>
  <si>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</si>
  <si>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</si>
  <si>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</si>
  <si>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</si>
  <si>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</si>
  <si>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</si>
  <si>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</si>
  <si>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</si>
  <si>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</si>
  <si>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</si>
  <si>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</si>
  <si>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</si>
  <si>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</si>
  <si>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</si>
  <si>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</si>
  <si>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</si>
  <si>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</si>
  <si>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</si>
  <si>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</si>
  <si>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</si>
  <si>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</si>
  <si>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</si>
  <si>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</si>
  <si>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</si>
  <si>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</si>
  <si>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</si>
  <si>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</si>
  <si>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</si>
  <si>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</si>
  <si>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</si>
  <si>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</si>
  <si>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</si>
  <si>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</si>
  <si>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</si>
  <si>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</si>
  <si>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</si>
  <si>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</si>
  <si>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</si>
  <si>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</si>
  <si>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</si>
  <si>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</si>
  <si>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</si>
  <si>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</si>
  <si>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</si>
  <si>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</si>
  <si>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</si>
  <si>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</si>
  <si>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</si>
  <si>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</si>
  <si>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</si>
  <si>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</si>
  <si>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</si>
  <si>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</si>
  <si>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</si>
  <si>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</si>
  <si>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</si>
  <si>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</si>
  <si>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</si>
  <si>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</si>
  <si>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</si>
  <si>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</si>
  <si>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</si>
  <si>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</si>
  <si>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</si>
  <si>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</si>
  <si>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</si>
  <si>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</si>
  <si>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</si>
  <si>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</si>
  <si>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</si>
  <si>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</si>
  <si>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</si>
  <si>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</si>
  <si>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</si>
  <si>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</si>
  <si>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</si>
  <si>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</si>
  <si>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</si>
  <si>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</si>
  <si>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</si>
  <si>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</si>
  <si>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</si>
  <si>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</si>
  <si>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</si>
  <si>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</si>
  <si>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</si>
  <si>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</si>
  <si>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</si>
  <si>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</si>
  <si>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</si>
  <si>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</si>
  <si>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</si>
  <si>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</si>
  <si>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</si>
  <si>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</si>
  <si>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</si>
  <si>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</si>
  <si>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</si>
  <si>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</si>
  <si>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</si>
  <si>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</si>
  <si>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</si>
  <si>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</si>
  <si>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</si>
  <si>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</si>
  <si>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</si>
  <si>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</si>
  <si>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</si>
  <si>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</si>
  <si>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</si>
  <si>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</si>
  <si>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</si>
  <si>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</si>
  <si>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</si>
  <si>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</si>
  <si>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</si>
  <si>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</si>
  <si>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</si>
  <si>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</si>
  <si>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</si>
  <si>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</si>
  <si>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</si>
  <si>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</si>
  <si>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</si>
  <si>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</si>
  <si>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</si>
  <si>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</si>
  <si>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</si>
  <si>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</si>
  <si>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</si>
  <si>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</si>
  <si>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</si>
  <si>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</si>
  <si>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</si>
  <si>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</si>
  <si>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</si>
  <si>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</si>
  <si>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</si>
  <si>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</si>
  <si>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</si>
  <si>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</si>
  <si>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</si>
  <si>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</si>
  <si>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</si>
  <si>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</si>
  <si>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</si>
  <si>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</si>
  <si>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</si>
  <si>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</si>
  <si>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</si>
  <si>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</si>
  <si>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</si>
  <si>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</si>
  <si>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</si>
  <si>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</si>
  <si>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</si>
  <si>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</si>
  <si>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</si>
  <si>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</si>
  <si>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</si>
  <si>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</si>
  <si>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</si>
  <si>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</si>
  <si>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</si>
  <si>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</si>
  <si>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</si>
  <si>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</si>
  <si>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</si>
  <si>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</si>
  <si>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</si>
  <si>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</si>
  <si>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</si>
  <si>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</si>
  <si>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</si>
  <si>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</si>
  <si>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</si>
  <si>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</si>
  <si>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</si>
  <si>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</si>
  <si>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</si>
  <si>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</si>
  <si>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</si>
  <si>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</si>
  <si>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</si>
  <si>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</si>
  <si>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</si>
  <si>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</si>
  <si>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</si>
  <si>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</si>
  <si>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</si>
  <si>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</si>
  <si>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</si>
  <si>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</si>
  <si>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</si>
  <si>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</si>
  <si>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</si>
  <si>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</si>
  <si>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</si>
  <si>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</si>
  <si>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</si>
  <si>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</si>
  <si>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</si>
  <si>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</si>
  <si>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</si>
  <si>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</si>
  <si>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</si>
  <si>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</si>
  <si>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</si>
  <si>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</si>
  <si>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</si>
  <si>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</si>
  <si>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</si>
  <si>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</si>
  <si>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</si>
  <si>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</si>
  <si>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</si>
  <si>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</si>
  <si>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</si>
  <si>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</si>
  <si>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</si>
  <si>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</si>
  <si>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</si>
  <si>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</si>
  <si>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</si>
  <si>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</si>
  <si>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</si>
  <si>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</si>
  <si>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</si>
  <si>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</si>
  <si>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</si>
  <si>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</si>
  <si>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</si>
  <si>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</si>
  <si>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</si>
  <si>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</si>
  <si>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</si>
  <si>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</si>
  <si>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</si>
  <si>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</si>
  <si>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</si>
  <si>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</si>
  <si>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</si>
  <si>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</si>
  <si>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</si>
  <si>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</si>
  <si>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</si>
  <si>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</si>
  <si>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</si>
  <si>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</si>
  <si>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</si>
  <si>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</si>
  <si>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</si>
  <si>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</si>
  <si>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</si>
  <si>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</si>
  <si>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</si>
  <si>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</si>
  <si>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</si>
  <si>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</si>
  <si>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</si>
  <si>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</si>
  <si>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</si>
  <si>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</si>
  <si>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</si>
  <si>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</si>
  <si>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</si>
  <si>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</si>
  <si>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</si>
  <si>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</si>
  <si>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</si>
  <si>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</si>
  <si>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</si>
  <si>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</si>
  <si>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</si>
  <si>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</si>
  <si>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</si>
  <si>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</si>
  <si>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</si>
  <si>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</si>
  <si>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</si>
  <si>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</si>
  <si>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</si>
  <si>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</si>
  <si>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</si>
  <si>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</si>
  <si>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</si>
  <si>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</si>
  <si>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</si>
  <si>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</si>
  <si>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</si>
  <si>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</si>
  <si>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</si>
  <si>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</si>
  <si>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</si>
  <si>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</si>
  <si>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</si>
  <si>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</si>
  <si>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</si>
  <si>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</si>
  <si>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</si>
  <si>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</si>
  <si>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</si>
  <si>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</si>
  <si>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</si>
  <si>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</si>
  <si>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</si>
  <si>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</si>
  <si>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</si>
  <si>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</si>
  <si>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</si>
  <si>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</si>
  <si>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</si>
  <si>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</si>
  <si>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</si>
  <si>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</si>
  <si>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</si>
  <si>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</si>
  <si>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</si>
  <si>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</si>
  <si>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</si>
  <si>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</si>
  <si>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</si>
  <si>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</si>
  <si>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</si>
  <si>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</si>
  <si>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</si>
  <si>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</si>
  <si>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</si>
  <si>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</si>
  <si>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</si>
  <si>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</si>
  <si>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</si>
  <si>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</si>
  <si>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</si>
  <si>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</si>
  <si>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</si>
  <si>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</si>
  <si>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</si>
  <si>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</si>
  <si>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</si>
  <si>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</si>
  <si>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</si>
  <si>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</si>
  <si>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</si>
  <si>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</si>
  <si>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</si>
  <si>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</si>
  <si>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</si>
  <si>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</si>
  <si>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</si>
  <si>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</si>
  <si>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</si>
  <si>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</si>
  <si>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</si>
  <si>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</si>
  <si>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</si>
  <si>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</si>
  <si>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</si>
  <si>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</si>
  <si>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</si>
  <si>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</si>
  <si>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</si>
  <si>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</si>
  <si>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</si>
  <si>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</si>
  <si>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</si>
  <si>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</si>
  <si>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</si>
  <si>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</si>
  <si>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</si>
  <si>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</si>
  <si>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</si>
  <si>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</si>
  <si>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</si>
  <si>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</si>
  <si>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</si>
  <si>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</si>
  <si>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</si>
  <si>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</si>
  <si>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</si>
  <si>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</si>
  <si>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</si>
  <si>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</si>
  <si>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</si>
  <si>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</si>
  <si>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</si>
  <si>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</si>
  <si>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</si>
  <si>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</si>
  <si>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</si>
  <si>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</si>
  <si>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</si>
  <si>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</si>
  <si>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</si>
  <si>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</si>
  <si>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</si>
  <si>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</si>
  <si>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</si>
  <si>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</si>
  <si>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</si>
  <si>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</si>
  <si>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</si>
  <si>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</si>
  <si>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</si>
  <si>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</si>
  <si>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</si>
  <si>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</si>
  <si>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</si>
  <si>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</si>
  <si>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</si>
  <si>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</si>
  <si>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</si>
  <si>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</si>
  <si>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</si>
  <si>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</si>
  <si>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</si>
  <si>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</si>
  <si>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</si>
  <si>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</si>
  <si>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</si>
  <si>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</si>
  <si>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</si>
  <si>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</si>
  <si>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</si>
  <si>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</si>
  <si>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</si>
  <si>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</si>
  <si>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</si>
  <si>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</si>
  <si>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</si>
  <si>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</si>
  <si>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</si>
  <si>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</si>
  <si>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</si>
  <si>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</si>
  <si>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</si>
  <si>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</si>
  <si>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</si>
  <si>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</si>
  <si>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</si>
  <si>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</si>
  <si>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</si>
  <si>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</si>
  <si>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</si>
  <si>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</si>
  <si>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</si>
  <si>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</si>
  <si>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</si>
  <si>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</si>
  <si>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</si>
  <si>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</si>
  <si>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</si>
  <si>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</si>
  <si>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</si>
  <si>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</si>
  <si>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</si>
  <si>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</si>
  <si>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</si>
  <si>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</si>
  <si>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</si>
  <si>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</si>
  <si>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</si>
  <si>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</si>
  <si>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</si>
  <si>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</si>
  <si>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</si>
  <si>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</si>
  <si>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</si>
  <si>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</si>
  <si>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</si>
  <si>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</si>
  <si>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</si>
  <si>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</si>
  <si>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</si>
  <si>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</si>
  <si>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</si>
  <si>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</si>
  <si>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</si>
  <si>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</si>
  <si>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</si>
  <si>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</si>
  <si>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</si>
  <si>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</si>
  <si>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</si>
  <si>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</si>
  <si>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</si>
  <si>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</si>
  <si>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</si>
  <si>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</si>
  <si>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</si>
  <si>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</si>
  <si>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</si>
  <si>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</si>
  <si>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</si>
  <si>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</si>
  <si>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</si>
  <si>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</si>
  <si>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</si>
  <si>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</si>
  <si>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</si>
  <si>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</si>
  <si>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</si>
  <si>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</si>
  <si>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</si>
  <si>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</si>
  <si>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</si>
  <si>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</si>
  <si>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</si>
  <si>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</si>
  <si>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</si>
  <si>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</si>
  <si>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</si>
  <si>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</si>
  <si>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</si>
  <si>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</si>
  <si>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</si>
  <si>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</si>
  <si>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</si>
  <si>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</si>
  <si>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</si>
  <si>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</si>
  <si>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</si>
  <si>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</si>
  <si>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</si>
  <si>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</si>
  <si>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</si>
  <si>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</si>
  <si>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</si>
  <si>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</si>
  <si>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</si>
  <si>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</si>
  <si>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</si>
  <si>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</si>
  <si>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</si>
  <si>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</si>
  <si>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</si>
  <si>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</si>
  <si>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</si>
  <si>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</si>
  <si>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</si>
  <si>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</si>
  <si>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</si>
  <si>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</si>
  <si>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</si>
  <si>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</si>
  <si>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</si>
  <si>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</si>
  <si>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</si>
  <si>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</si>
  <si>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</si>
  <si>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</si>
  <si>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</si>
  <si>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</si>
  <si>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</si>
  <si>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</si>
  <si>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</si>
  <si>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</si>
  <si>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</si>
  <si>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</si>
  <si>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</si>
  <si>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</si>
  <si>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</si>
  <si>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</si>
  <si>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</si>
  <si>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</si>
  <si>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</si>
  <si>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</si>
  <si>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</si>
  <si>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</si>
  <si>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</si>
  <si>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</si>
  <si>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</si>
  <si>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</si>
  <si>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</si>
  <si>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</si>
  <si>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</si>
  <si>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</si>
  <si>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</si>
  <si>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</si>
  <si>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</si>
  <si>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</si>
  <si>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</si>
  <si>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</si>
  <si>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</si>
  <si>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</si>
  <si>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</si>
  <si>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</si>
  <si>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</si>
  <si>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</si>
  <si>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</si>
  <si>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</si>
  <si>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</si>
  <si>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</si>
  <si>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</si>
  <si>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</si>
  <si>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</si>
  <si>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</si>
  <si>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</si>
  <si>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</si>
  <si>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</si>
  <si>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</si>
  <si>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</si>
  <si>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</si>
  <si>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</si>
  <si>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</si>
  <si>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</si>
  <si>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</si>
  <si>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</si>
  <si>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</si>
  <si>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</si>
  <si>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</si>
  <si>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</si>
  <si>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</si>
  <si>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</si>
  <si>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</si>
  <si>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</si>
  <si>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</si>
  <si>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</si>
  <si>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</si>
  <si>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</si>
  <si>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</si>
  <si>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</si>
  <si>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</si>
  <si>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</si>
  <si>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</si>
  <si>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</si>
  <si>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</si>
  <si>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</si>
  <si>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</si>
  <si>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</si>
  <si>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</si>
  <si>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</si>
  <si>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</si>
  <si>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</si>
  <si>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</si>
  <si>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</si>
  <si>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</si>
  <si>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</si>
  <si>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</si>
  <si>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</si>
  <si>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</si>
  <si>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</si>
  <si>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</si>
  <si>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</si>
  <si>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</si>
  <si>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</si>
  <si>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</si>
  <si>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</si>
  <si>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</si>
  <si>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</si>
  <si>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</si>
  <si>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</si>
  <si>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</si>
  <si>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</si>
  <si>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</si>
  <si>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</si>
  <si>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</si>
  <si>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</si>
  <si>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</si>
  <si>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</si>
  <si>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</si>
  <si>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</si>
  <si>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</si>
  <si>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</si>
  <si>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</si>
  <si>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</si>
  <si>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</si>
  <si>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</si>
  <si>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</si>
  <si>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</si>
  <si>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</si>
  <si>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</si>
  <si>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</si>
  <si>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</si>
  <si>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</si>
  <si>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</si>
  <si>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</si>
  <si>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</si>
  <si>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</si>
  <si>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</si>
  <si>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</si>
  <si>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</si>
  <si>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</si>
  <si>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</si>
  <si>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</si>
  <si>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</si>
  <si>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</si>
  <si>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</si>
  <si>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</si>
  <si>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</si>
  <si>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</si>
  <si>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</si>
  <si>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</si>
  <si>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</si>
  <si>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</si>
  <si>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</si>
  <si>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</si>
  <si>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</si>
  <si>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</si>
  <si>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</si>
  <si>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</si>
  <si>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</si>
  <si>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</si>
  <si>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</si>
  <si>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</si>
  <si>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</si>
  <si>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</si>
  <si>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</si>
  <si>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</si>
  <si>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</si>
  <si>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</si>
  <si>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</si>
  <si>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</si>
  <si>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</si>
  <si>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</si>
  <si>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</si>
  <si>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</si>
  <si>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</si>
  <si>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</si>
  <si>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</si>
  <si>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</si>
  <si>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</si>
  <si>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</si>
  <si>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</si>
  <si>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</si>
  <si>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</si>
  <si>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</si>
  <si>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</si>
  <si>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</si>
  <si>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</si>
  <si>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</si>
  <si>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</si>
  <si>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</si>
  <si>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</si>
  <si>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</si>
  <si>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</si>
  <si>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</si>
  <si>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</si>
  <si>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</si>
  <si>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</si>
  <si>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</si>
  <si>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</si>
  <si>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</si>
  <si>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</si>
  <si>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</si>
  <si>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</si>
  <si>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</si>
  <si>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</si>
  <si>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</si>
  <si>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</si>
  <si>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</si>
  <si>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</si>
  <si>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</si>
  <si>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</si>
  <si>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</si>
  <si>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</si>
  <si>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</si>
  <si>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</si>
  <si>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</si>
  <si>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</si>
  <si>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</si>
  <si>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</si>
  <si>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</si>
  <si>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</si>
  <si>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</si>
  <si>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</si>
  <si>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</si>
  <si>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</si>
  <si>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</si>
  <si>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</si>
  <si>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</si>
  <si>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</si>
  <si>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</si>
  <si>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</si>
  <si>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</si>
  <si>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</si>
  <si>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</si>
  <si>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</si>
  <si>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</si>
  <si>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</si>
  <si>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</si>
  <si>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</si>
  <si>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</si>
  <si>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</si>
  <si>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</si>
  <si>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</si>
  <si>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</si>
  <si>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</si>
  <si>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</si>
  <si>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</si>
  <si>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</si>
  <si>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</si>
  <si>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</si>
  <si>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</si>
  <si>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</si>
  <si>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</si>
  <si>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</si>
  <si>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</si>
  <si>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</si>
  <si>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</si>
  <si>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</si>
  <si>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</si>
  <si>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</si>
  <si>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</si>
  <si>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</si>
  <si>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</si>
  <si>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</si>
  <si>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</si>
  <si>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</si>
  <si>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</si>
  <si>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</si>
  <si>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</si>
  <si>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</si>
  <si>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</si>
  <si>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</si>
  <si>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</si>
  <si>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</si>
  <si>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</si>
  <si>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</si>
  <si>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</si>
  <si>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</si>
  <si>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</si>
  <si>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</si>
  <si>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</si>
  <si>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</si>
  <si>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</si>
  <si>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</si>
  <si>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</si>
  <si>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</si>
  <si>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</si>
  <si>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</si>
  <si>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</si>
  <si>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</si>
  <si>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</si>
  <si>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</si>
  <si>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</si>
  <si>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</si>
  <si>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</si>
  <si>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</si>
  <si>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</si>
  <si>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</si>
  <si>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</si>
  <si>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</si>
  <si>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</si>
  <si>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</si>
  <si>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</si>
  <si>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</si>
  <si>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</si>
  <si>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</si>
  <si>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</si>
  <si>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</si>
  <si>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</si>
  <si>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</si>
  <si>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</si>
  <si>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</si>
  <si>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</si>
  <si>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</si>
  <si>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</si>
  <si>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</si>
  <si>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</si>
  <si>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</si>
  <si>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</si>
  <si>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</si>
  <si>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</si>
  <si>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</si>
  <si>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</si>
  <si>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</si>
  <si>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</si>
  <si>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</si>
  <si>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</si>
  <si>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</si>
  <si>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</si>
  <si>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</si>
  <si>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</si>
  <si>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</si>
  <si>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</si>
  <si>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</si>
  <si>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</si>
  <si>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</si>
  <si>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</si>
  <si>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</si>
  <si>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</si>
  <si>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</si>
  <si>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</si>
  <si>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</si>
  <si>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</si>
  <si>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</si>
  <si>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</si>
  <si>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</si>
  <si>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</si>
  <si>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</si>
  <si>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</si>
  <si>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</si>
  <si>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</si>
  <si>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</si>
  <si>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</si>
  <si>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</si>
  <si>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</si>
  <si>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</si>
  <si>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</si>
  <si>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</si>
  <si>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</si>
  <si>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</si>
  <si>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</si>
  <si>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</si>
  <si>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</si>
  <si>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</si>
  <si>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</si>
  <si>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</si>
  <si>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</si>
  <si>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</si>
  <si>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</si>
  <si>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</si>
  <si>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</si>
  <si>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</si>
  <si>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</si>
  <si>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</si>
  <si>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</si>
  <si>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</si>
  <si>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</si>
  <si>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</si>
  <si>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</si>
  <si>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</si>
  <si>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</si>
  <si>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</si>
  <si>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</si>
  <si>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</si>
  <si>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</si>
  <si>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</si>
  <si>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</si>
  <si>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</si>
  <si>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</si>
  <si>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</si>
  <si>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</si>
  <si>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</si>
  <si>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</si>
  <si>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</si>
  <si>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</si>
  <si>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</si>
  <si>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</si>
  <si>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</si>
  <si>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</si>
  <si>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</si>
  <si>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</si>
  <si>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</si>
  <si>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</si>
  <si>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</si>
  <si>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</si>
  <si>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</si>
  <si>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</si>
  <si>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</si>
  <si>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</si>
  <si>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</si>
  <si>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</si>
  <si>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</si>
  <si>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</si>
  <si>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</si>
  <si>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</si>
  <si>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</si>
  <si>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</si>
  <si>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</si>
  <si>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</si>
  <si>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</si>
  <si>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</si>
  <si>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</si>
  <si>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</si>
  <si>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</si>
  <si>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</si>
  <si>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</si>
  <si>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</si>
  <si>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</si>
  <si>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</si>
  <si>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</si>
  <si>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</si>
  <si>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</si>
  <si>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</si>
  <si>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</si>
  <si>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</si>
  <si>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</si>
  <si>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</si>
  <si>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</si>
  <si>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</si>
  <si>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</si>
  <si>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</si>
  <si>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</si>
  <si>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</si>
  <si>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</si>
  <si>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</si>
  <si>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</si>
  <si>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</si>
  <si>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</si>
  <si>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</si>
  <si>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</si>
  <si>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</si>
  <si>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</si>
  <si>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</si>
  <si>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</si>
  <si>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</si>
  <si>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</si>
  <si>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</si>
  <si>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</si>
  <si>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</si>
  <si>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</si>
  <si>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</si>
  <si>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</si>
  <si>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</si>
  <si>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</si>
  <si>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</si>
  <si>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</si>
  <si>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</si>
  <si>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</si>
  <si>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</si>
  <si>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</si>
  <si>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</si>
  <si>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</si>
  <si>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</si>
  <si>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</si>
  <si>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</si>
  <si>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</si>
  <si>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</si>
  <si>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</si>
  <si>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</si>
  <si>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</si>
  <si>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</si>
  <si>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</si>
  <si>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</si>
  <si>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</si>
  <si>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</si>
  <si>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</si>
  <si>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</si>
  <si>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</si>
  <si>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</si>
  <si>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</si>
  <si>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</si>
  <si>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</si>
  <si>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</si>
  <si>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</si>
  <si>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</si>
  <si>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</si>
  <si>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</si>
  <si>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</si>
  <si>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</si>
  <si>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</si>
  <si>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</si>
  <si>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</si>
  <si>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</si>
  <si>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</si>
  <si>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</si>
  <si>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</si>
  <si>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</si>
  <si>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</si>
  <si>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</si>
  <si>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</si>
  <si>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</si>
  <si>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</si>
  <si>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</si>
  <si>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</si>
  <si>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</si>
  <si>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</si>
  <si>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</si>
  <si>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</si>
  <si>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</si>
  <si>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</si>
  <si>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</si>
  <si>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</si>
  <si>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</si>
  <si>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</si>
  <si>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</si>
  <si>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</si>
  <si>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</si>
  <si>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</si>
  <si>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</si>
  <si>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</si>
  <si>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</si>
  <si>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</si>
  <si>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</si>
  <si>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</si>
  <si>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</si>
  <si>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</si>
  <si>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</si>
  <si>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</si>
  <si>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</si>
  <si>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</si>
  <si>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</si>
  <si>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</si>
  <si>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</si>
  <si>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</si>
  <si>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</si>
  <si>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</si>
  <si>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</si>
  <si>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</si>
  <si>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</si>
  <si>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</si>
  <si>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</si>
  <si>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</si>
  <si>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</si>
  <si>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</si>
  <si>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</si>
  <si>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</si>
  <si>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</si>
  <si>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</si>
  <si>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</si>
  <si>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</si>
  <si>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</si>
  <si>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</si>
  <si>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</si>
  <si>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</si>
  <si>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</si>
  <si>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</si>
  <si>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</si>
  <si>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</si>
  <si>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</si>
  <si>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</si>
  <si>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</si>
  <si>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</si>
  <si>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</si>
  <si>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</si>
  <si>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</si>
  <si>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</si>
  <si>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</si>
  <si>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</si>
  <si>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</si>
  <si>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</si>
  <si>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</si>
  <si>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</si>
  <si>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</si>
  <si>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</si>
  <si>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</si>
  <si>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</si>
  <si>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</si>
  <si>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</si>
  <si>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</si>
  <si>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</si>
  <si>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</si>
  <si>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</si>
  <si>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</si>
  <si>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</si>
  <si>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</si>
  <si>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</si>
  <si>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</si>
  <si>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</si>
  <si>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</si>
  <si>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</si>
  <si>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</si>
  <si>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</si>
  <si>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</si>
  <si>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</si>
  <si>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</si>
  <si>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</si>
  <si>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</si>
  <si>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</si>
  <si>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</si>
  <si>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</si>
  <si>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</si>
  <si>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</si>
  <si>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</si>
  <si>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</si>
  <si>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</si>
  <si>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</si>
  <si>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</si>
  <si>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</si>
  <si>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</si>
  <si>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</si>
  <si>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</si>
  <si>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</si>
  <si>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</si>
  <si>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</si>
  <si>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</si>
  <si>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</si>
  <si>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</si>
  <si>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</si>
  <si>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</si>
  <si>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</si>
  <si>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</si>
  <si>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</si>
  <si>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</si>
  <si>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</si>
  <si>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</si>
  <si>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</si>
  <si>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</si>
  <si>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</si>
  <si>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</si>
  <si>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</si>
  <si>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</si>
  <si>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</si>
  <si>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</si>
  <si>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</si>
  <si>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</si>
  <si>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</si>
  <si>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</si>
  <si>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</si>
  <si>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</si>
  <si>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</si>
  <si>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</si>
  <si>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</si>
  <si>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</si>
  <si>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</si>
  <si>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</si>
  <si>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</si>
  <si>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</si>
  <si>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</si>
  <si>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</si>
  <si>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</si>
  <si>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</si>
  <si>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</si>
  <si>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</si>
  <si>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</si>
  <si>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</si>
  <si>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</si>
  <si>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</si>
  <si>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</si>
  <si>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</si>
  <si>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</si>
  <si>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</si>
  <si>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</si>
  <si>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</si>
  <si>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</si>
  <si>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</si>
  <si>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</si>
  <si>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</si>
  <si>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</si>
  <si>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</si>
  <si>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</si>
  <si>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</si>
  <si>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</si>
  <si>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</si>
  <si>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</si>
  <si>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</si>
  <si>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</si>
  <si>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</si>
  <si>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</si>
  <si>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</si>
  <si>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</si>
  <si>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</si>
  <si>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</si>
  <si>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</si>
  <si>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</si>
  <si>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</si>
  <si>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</si>
  <si>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</si>
  <si>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</si>
  <si>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</si>
  <si>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</si>
  <si>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</si>
  <si>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</si>
  <si>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</si>
  <si>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</si>
  <si>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</si>
  <si>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</si>
  <si>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</si>
  <si>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</si>
  <si>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</si>
  <si>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</si>
  <si>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</si>
  <si>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</si>
  <si>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</si>
  <si>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</si>
  <si>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</si>
  <si>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</si>
  <si>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</si>
  <si>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</si>
  <si>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</si>
  <si>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</si>
  <si>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</si>
  <si>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</si>
  <si>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</si>
  <si>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</si>
  <si>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</si>
  <si>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</si>
  <si>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</si>
  <si>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</si>
  <si>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</si>
  <si>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</si>
  <si>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</si>
  <si>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</si>
  <si>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</si>
  <si>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</si>
  <si>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</si>
  <si>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</si>
  <si>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</si>
  <si>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</si>
  <si>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</si>
  <si>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</si>
  <si>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</si>
  <si>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</si>
  <si>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</si>
  <si>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</si>
  <si>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</si>
  <si>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</si>
  <si>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</si>
  <si>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</si>
  <si>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</si>
  <si>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</si>
  <si>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</si>
  <si>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</si>
  <si>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</si>
  <si>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</si>
  <si>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</si>
  <si>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</si>
  <si>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</si>
  <si>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</si>
  <si>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</si>
  <si>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</si>
  <si>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</si>
  <si>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</si>
  <si>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</si>
  <si>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</si>
  <si>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</si>
  <si>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</si>
  <si>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</si>
  <si>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</si>
  <si>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</si>
  <si>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</si>
  <si>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</si>
  <si>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</si>
  <si>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</si>
  <si>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</si>
  <si>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</si>
  <si>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</si>
  <si>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</si>
  <si>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</si>
  <si>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</si>
  <si>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</si>
  <si>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</si>
  <si>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</si>
  <si>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</si>
  <si>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</si>
  <si>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</si>
  <si>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</si>
  <si>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</si>
  <si>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</si>
  <si>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</si>
  <si>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</si>
  <si>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</si>
  <si>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</si>
  <si>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</si>
  <si>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</si>
  <si>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</si>
  <si>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</si>
  <si>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</si>
  <si>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</si>
  <si>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</si>
  <si>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</si>
  <si>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</si>
  <si>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</si>
  <si>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</si>
  <si>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</si>
  <si>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</si>
  <si>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</si>
  <si>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</si>
  <si>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</si>
  <si>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</si>
  <si>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</si>
  <si>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</si>
  <si>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</si>
  <si>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</si>
  <si>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</si>
  <si>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</si>
  <si>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</si>
  <si>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</si>
  <si>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</si>
  <si>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</si>
  <si>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</si>
  <si>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</si>
  <si>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</si>
  <si>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</si>
  <si>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</si>
  <si>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</si>
  <si>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</si>
  <si>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</si>
  <si>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</si>
  <si>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</si>
  <si>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</si>
  <si>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</si>
  <si>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</si>
  <si>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</si>
  <si>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</si>
  <si>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</si>
  <si>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</si>
  <si>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</si>
  <si>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</si>
  <si>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</si>
  <si>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</si>
  <si>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</si>
  <si>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</si>
  <si>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</si>
  <si>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</si>
  <si>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</si>
  <si>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</si>
  <si>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</si>
  <si>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</si>
  <si>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</si>
  <si>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</si>
  <si>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</si>
  <si>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</si>
  <si>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</si>
  <si>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</si>
  <si>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</si>
  <si>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</si>
  <si>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</si>
  <si>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</si>
  <si>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</si>
  <si>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</si>
  <si>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</si>
  <si>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</si>
  <si>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</si>
  <si>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</si>
  <si>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</si>
  <si>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</si>
  <si>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</si>
  <si>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</si>
  <si>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</si>
  <si>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</si>
  <si>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</si>
  <si>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</si>
  <si>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</si>
  <si>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</si>
  <si>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</si>
  <si>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</si>
  <si>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</si>
  <si>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</si>
  <si>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</si>
  <si>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</si>
  <si>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</si>
  <si>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</si>
  <si>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</si>
  <si>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</si>
  <si>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</si>
  <si>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</si>
  <si>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</si>
  <si>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</si>
  <si>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</si>
  <si>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</si>
  <si>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</si>
  <si>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</si>
  <si>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</si>
  <si>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</si>
  <si>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</si>
  <si>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</si>
  <si>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</si>
  <si>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</si>
  <si>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</si>
  <si>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</si>
  <si>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</si>
  <si>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</si>
  <si>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</si>
  <si>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</si>
  <si>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</si>
  <si>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</si>
  <si>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</si>
  <si>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</si>
  <si>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</si>
  <si>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</si>
  <si>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</si>
  <si>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</si>
  <si>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</si>
  <si>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</si>
  <si>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</si>
  <si>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</si>
  <si>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</si>
  <si>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</si>
  <si>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</si>
  <si>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</si>
  <si>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</si>
  <si>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</si>
  <si>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</si>
  <si>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</si>
  <si>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</si>
  <si>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</si>
  <si>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</si>
  <si>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</si>
  <si>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</si>
  <si>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</si>
  <si>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</si>
  <si>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</si>
  <si>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</si>
  <si>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</si>
  <si>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</si>
  <si>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</si>
  <si>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</si>
  <si>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</si>
  <si>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</si>
  <si>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</si>
  <si>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</si>
  <si>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</si>
  <si>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</si>
  <si>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</si>
  <si>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</si>
  <si>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</si>
  <si>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</si>
  <si>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</si>
  <si>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</si>
  <si>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</si>
  <si>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</si>
  <si>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</si>
  <si>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</si>
  <si>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</si>
  <si>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</si>
  <si>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</si>
  <si>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</si>
  <si>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</si>
  <si>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</si>
  <si>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</si>
  <si>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</si>
  <si>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</si>
  <si>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</si>
  <si>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</si>
  <si>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</si>
  <si>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</si>
  <si>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</si>
  <si>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</si>
  <si>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</si>
  <si>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</si>
  <si>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</si>
  <si>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</si>
  <si>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</si>
  <si>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</si>
  <si>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</si>
  <si>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</si>
  <si>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</si>
  <si>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</si>
  <si>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</si>
  <si>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</si>
  <si>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</si>
  <si>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</si>
  <si>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</si>
  <si>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</si>
  <si>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</si>
  <si>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</si>
  <si>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</si>
  <si>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</si>
  <si>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</si>
  <si>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</si>
  <si>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</si>
  <si>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</si>
  <si>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</si>
  <si>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</si>
  <si>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</si>
  <si>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</si>
  <si>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</si>
  <si>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</si>
  <si>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</si>
  <si>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</si>
  <si>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</si>
  <si>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</si>
  <si>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</si>
  <si>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</si>
  <si>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</si>
  <si>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</si>
  <si>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</si>
  <si>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</si>
  <si>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</si>
  <si>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</si>
  <si>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</si>
  <si>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</si>
  <si>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</si>
  <si>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</si>
  <si>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</si>
  <si>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</si>
  <si>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</si>
  <si>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</si>
  <si>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</si>
  <si>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</si>
  <si>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</si>
  <si>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</si>
  <si>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</si>
  <si>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</si>
  <si>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</si>
  <si>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</si>
  <si>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</si>
  <si>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</si>
  <si>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</si>
  <si>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</si>
  <si>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</si>
  <si>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</si>
  <si>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</si>
  <si>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</si>
  <si>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</si>
  <si>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</si>
  <si>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</si>
  <si>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</si>
  <si>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</si>
  <si>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</si>
  <si>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</si>
  <si>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</si>
  <si>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</si>
  <si>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</si>
  <si>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</si>
  <si>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</si>
  <si>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</si>
  <si>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</si>
  <si>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</si>
  <si>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</si>
  <si>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</si>
  <si>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</si>
  <si>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</si>
  <si>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</si>
  <si>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</si>
  <si>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</si>
  <si>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</si>
  <si>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</si>
  <si>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</si>
  <si>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</si>
  <si>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</si>
  <si>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</si>
  <si>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</si>
  <si>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</si>
  <si>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</si>
  <si>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</si>
  <si>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</si>
  <si>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</si>
  <si>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</si>
  <si>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</si>
  <si>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</si>
  <si>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</si>
  <si>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</si>
  <si>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</si>
  <si>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</si>
  <si>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</si>
  <si>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</si>
  <si>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</si>
  <si>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</si>
  <si>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</si>
  <si>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</si>
  <si>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</si>
  <si>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</si>
  <si>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</si>
  <si>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</si>
  <si>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</si>
  <si>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</si>
  <si>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</si>
  <si>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</si>
  <si>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</si>
  <si>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</si>
  <si>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</si>
  <si>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</si>
  <si>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</si>
  <si>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</si>
  <si>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</si>
  <si>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</si>
  <si>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</si>
  <si>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</si>
  <si>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</si>
  <si>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</si>
  <si>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</si>
  <si>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</si>
  <si>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</si>
  <si>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</si>
  <si>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</si>
  <si>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</si>
  <si>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</si>
  <si>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</si>
  <si>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</si>
  <si>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</si>
  <si>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</si>
  <si>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</si>
  <si>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</si>
  <si>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</si>
  <si>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</si>
  <si>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</si>
  <si>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</si>
  <si>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</si>
  <si>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</si>
  <si>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</si>
  <si>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</si>
  <si>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</si>
  <si>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</si>
  <si>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</si>
  <si>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</si>
  <si>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</si>
  <si>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</si>
  <si>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</si>
  <si>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</si>
  <si>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</si>
  <si>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</si>
  <si>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</si>
  <si>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</si>
  <si>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</si>
  <si>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</si>
  <si>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</si>
  <si>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</si>
  <si>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</si>
  <si>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</si>
  <si>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</si>
  <si>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</si>
  <si>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</si>
  <si>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</si>
  <si>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</si>
  <si>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</si>
  <si>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</si>
  <si>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</si>
  <si>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</si>
  <si>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</si>
  <si>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</si>
  <si>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</si>
  <si>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</si>
  <si>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</si>
  <si>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</si>
  <si>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</si>
  <si>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</si>
  <si>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</si>
  <si>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</si>
  <si>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</si>
  <si>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</si>
  <si>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</si>
  <si>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</si>
  <si>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</si>
  <si>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</si>
  <si>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</si>
  <si>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</si>
  <si>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</si>
  <si>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</si>
  <si>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</si>
  <si>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</si>
  <si>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</si>
  <si>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</si>
  <si>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</si>
  <si>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</si>
  <si>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</si>
  <si>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</si>
  <si>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</si>
  <si>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</si>
  <si>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</si>
  <si>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</si>
  <si>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</si>
  <si>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</si>
  <si>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</si>
  <si>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</si>
  <si>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</si>
  <si>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</si>
  <si>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</si>
  <si>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</si>
  <si>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</si>
  <si>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</si>
  <si>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</si>
  <si>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</si>
  <si>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</si>
  <si>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</si>
  <si>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</si>
  <si>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</si>
  <si>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</si>
  <si>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</si>
  <si>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</si>
  <si>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</si>
  <si>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</si>
  <si>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</si>
  <si>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</si>
  <si>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</si>
  <si>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</si>
  <si>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</si>
  <si>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</si>
  <si>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</si>
  <si>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</si>
  <si>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</si>
  <si>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</si>
  <si>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</si>
  <si>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</si>
  <si>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</si>
  <si>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</si>
  <si>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</si>
  <si>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</si>
  <si>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</si>
  <si>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</si>
  <si>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</si>
  <si>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</si>
  <si>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</si>
  <si>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</si>
  <si>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</si>
  <si>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</si>
  <si>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</si>
  <si>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</si>
  <si>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</si>
  <si>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</si>
  <si>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</si>
  <si>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</si>
  <si>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</si>
  <si>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</si>
  <si>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</si>
  <si>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</si>
  <si>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</si>
  <si>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</si>
  <si>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</si>
  <si>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</si>
  <si>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</si>
  <si>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</si>
  <si>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</si>
  <si>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</si>
  <si>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</si>
  <si>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</si>
  <si>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</si>
  <si>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</si>
  <si>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</si>
  <si>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</si>
  <si>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</si>
  <si>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</si>
  <si>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</si>
  <si>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</si>
  <si>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</si>
  <si>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</si>
  <si>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</si>
  <si>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</si>
  <si>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</si>
  <si>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</si>
  <si>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</si>
  <si>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</si>
  <si>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</si>
  <si>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</si>
  <si>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</si>
  <si>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</si>
  <si>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</si>
  <si>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</si>
  <si>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</si>
  <si>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</si>
  <si>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</si>
  <si>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</si>
  <si>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</si>
  <si>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</si>
  <si>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</si>
  <si>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</si>
  <si>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</si>
  <si>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</si>
  <si>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</si>
  <si>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</si>
  <si>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</si>
  <si>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</si>
  <si>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</si>
  <si>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</si>
  <si>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</si>
  <si>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</si>
  <si>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</si>
  <si>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</si>
  <si>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</si>
  <si>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</si>
  <si>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</si>
  <si>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</si>
  <si>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</si>
  <si>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</si>
  <si>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</si>
  <si>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</si>
  <si>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</si>
  <si>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</si>
  <si>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</si>
  <si>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</si>
  <si>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</si>
  <si>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</si>
  <si>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</si>
  <si>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</si>
  <si>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</si>
  <si>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</si>
  <si>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</si>
  <si>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</si>
  <si>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</si>
  <si>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</si>
  <si>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</si>
  <si>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</si>
  <si>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</si>
  <si>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</si>
  <si>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</si>
  <si>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</si>
  <si>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</si>
  <si>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</si>
  <si>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</si>
  <si>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</si>
  <si>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</si>
  <si>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</si>
  <si>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</si>
  <si>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</si>
  <si>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</si>
  <si>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</si>
  <si>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</si>
  <si>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</si>
  <si>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</si>
  <si>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</si>
  <si>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</si>
  <si>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</si>
  <si>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</si>
  <si>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</si>
  <si>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</si>
  <si>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</si>
  <si>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</si>
  <si>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</si>
  <si>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</si>
  <si>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</si>
  <si>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</si>
  <si>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</si>
  <si>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</si>
  <si>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</si>
  <si>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</si>
  <si>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</si>
  <si>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</si>
  <si>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</si>
  <si>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</si>
  <si>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</si>
  <si>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</si>
  <si>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</si>
  <si>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</si>
  <si>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</si>
  <si>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</si>
  <si>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</si>
  <si>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</si>
  <si>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</si>
  <si>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</si>
  <si>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</si>
  <si>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</si>
  <si>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</si>
  <si>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</si>
  <si>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</si>
  <si>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</si>
  <si>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</si>
  <si>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</si>
  <si>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</si>
  <si>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</si>
  <si>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</si>
  <si>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</si>
  <si>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</si>
  <si>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</si>
  <si>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</si>
  <si>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</si>
  <si>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</si>
  <si>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</si>
  <si>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</si>
  <si>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</si>
  <si>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</si>
  <si>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</si>
  <si>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</si>
  <si>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</si>
  <si>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</si>
  <si>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</si>
  <si>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</si>
  <si>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</si>
  <si>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</si>
  <si>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</si>
  <si>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</si>
  <si>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</si>
  <si>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</si>
  <si>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</si>
  <si>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</si>
  <si>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</si>
  <si>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</si>
  <si>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</si>
  <si>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</si>
  <si>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</si>
  <si>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</si>
  <si>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</si>
  <si>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</si>
  <si>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</si>
  <si>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</si>
  <si>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</si>
  <si>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</si>
  <si>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</si>
  <si>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</si>
  <si>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</si>
  <si>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</si>
  <si>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</si>
  <si>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</si>
  <si>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</si>
  <si>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</si>
  <si>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</si>
  <si>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</si>
  <si>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</si>
  <si>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</si>
  <si>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</si>
  <si>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</si>
  <si>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</si>
  <si>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</si>
  <si>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</si>
  <si>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</si>
  <si>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</si>
  <si>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</si>
  <si>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</si>
  <si>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</si>
  <si>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</si>
  <si>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</si>
  <si>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</si>
  <si>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</si>
  <si>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</si>
  <si>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</si>
  <si>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</si>
  <si>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</si>
  <si>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</si>
  <si>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</si>
  <si>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</si>
  <si>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</si>
  <si>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</si>
  <si>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</si>
  <si>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</si>
  <si>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</si>
  <si>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</si>
  <si>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</si>
  <si>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</si>
  <si>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</si>
  <si>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</si>
  <si>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</si>
  <si>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</si>
  <si>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</si>
  <si>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</si>
  <si>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</si>
  <si>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</si>
  <si>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</si>
  <si>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</si>
  <si>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</si>
  <si>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</si>
  <si>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</si>
  <si>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</si>
  <si>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</si>
  <si>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</si>
  <si>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</si>
  <si>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</si>
  <si>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</si>
  <si>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</si>
  <si>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</si>
  <si>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</si>
  <si>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</si>
  <si>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</si>
  <si>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</si>
  <si>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</si>
  <si>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</si>
  <si>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</si>
  <si>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</si>
  <si>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</si>
  <si>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</si>
  <si>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</si>
  <si>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</si>
  <si>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</si>
  <si>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</si>
  <si>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</si>
  <si>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</si>
  <si>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</si>
  <si>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</si>
  <si>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</si>
  <si>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</si>
  <si>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</si>
  <si>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</si>
  <si>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</si>
  <si>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</si>
  <si>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</si>
  <si>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</si>
  <si>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</si>
  <si>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</si>
  <si>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</si>
  <si>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</si>
  <si>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</si>
  <si>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</si>
  <si>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</si>
  <si>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</si>
  <si>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</si>
  <si>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</si>
  <si>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</si>
  <si>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</si>
  <si>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</si>
  <si>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</si>
  <si>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</si>
  <si>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</si>
  <si>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</si>
  <si>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</si>
  <si>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</si>
  <si>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</si>
  <si>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</si>
  <si>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</si>
  <si>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</si>
  <si>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</si>
  <si>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</si>
  <si>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</si>
  <si>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</si>
  <si>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</si>
  <si>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</si>
  <si>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</si>
  <si>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</si>
  <si>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</si>
  <si>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</si>
  <si>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</si>
  <si>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</si>
  <si>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</si>
  <si>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</si>
  <si>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</si>
  <si>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</si>
  <si>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</si>
  <si>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</si>
  <si>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</si>
  <si>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</si>
  <si>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</si>
  <si>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</si>
  <si>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</si>
  <si>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</si>
  <si>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</si>
  <si>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</si>
  <si>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</si>
  <si>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</si>
  <si>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</si>
  <si>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</si>
  <si>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</si>
  <si>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</si>
  <si>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</si>
  <si>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</si>
  <si>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</si>
  <si>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</si>
  <si>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</si>
  <si>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</si>
  <si>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</si>
  <si>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</si>
  <si>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</si>
  <si>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</si>
  <si>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</si>
  <si>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</si>
  <si>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</si>
  <si>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</si>
  <si>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</si>
  <si>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</si>
  <si>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</si>
  <si>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</si>
  <si>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</si>
  <si>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</si>
  <si>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</si>
  <si>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</si>
  <si>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</si>
  <si>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</si>
  <si>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</si>
  <si>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</si>
  <si>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</si>
  <si>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</si>
  <si>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</si>
  <si>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</si>
  <si>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</si>
  <si>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</si>
  <si>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</si>
  <si>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</si>
  <si>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</si>
  <si>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</si>
  <si>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</si>
  <si>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</si>
  <si>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</si>
  <si>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</si>
  <si>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</si>
  <si>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</si>
  <si>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</si>
  <si>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</si>
  <si>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</si>
  <si>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</si>
  <si>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</si>
  <si>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</si>
  <si>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</si>
  <si>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</si>
  <si>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</si>
  <si>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</si>
  <si>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</si>
  <si>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</si>
  <si>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</si>
  <si>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</si>
  <si>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</si>
  <si>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</si>
  <si>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</si>
  <si>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</si>
  <si>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</si>
  <si>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</si>
  <si>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</si>
  <si>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</si>
  <si>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</si>
  <si>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</si>
  <si>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</si>
  <si>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</si>
  <si>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</si>
  <si>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</si>
  <si>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</si>
  <si>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</si>
  <si>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</si>
  <si>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</si>
  <si>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</si>
  <si>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</si>
  <si>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</si>
  <si>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</si>
  <si>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</si>
  <si>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</si>
  <si>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</si>
  <si>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</si>
  <si>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</si>
  <si>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</si>
  <si>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</si>
  <si>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</si>
  <si>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</si>
  <si>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</si>
  <si>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</si>
  <si>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</si>
  <si>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</si>
  <si>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</si>
  <si>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</si>
  <si>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</si>
  <si>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</si>
  <si>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</si>
  <si>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</si>
  <si>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</si>
  <si>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</si>
  <si>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</si>
  <si>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</si>
  <si>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</si>
  <si>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</si>
  <si>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</si>
  <si>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</si>
  <si>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</si>
  <si>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</si>
  <si>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</si>
  <si>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</si>
  <si>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</si>
  <si>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</si>
  <si>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</si>
  <si>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</si>
  <si>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</si>
  <si>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</si>
  <si>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</si>
  <si>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</si>
  <si>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</si>
  <si>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</si>
  <si>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</si>
  <si>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</si>
  <si>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</si>
  <si>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</si>
  <si>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</si>
  <si>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</si>
  <si>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</si>
  <si>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</si>
  <si>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</si>
  <si>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</si>
  <si>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</si>
  <si>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</si>
  <si>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</si>
  <si>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</si>
  <si>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</si>
  <si>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</si>
  <si>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</si>
  <si>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</si>
  <si>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</si>
  <si>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</si>
  <si>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</si>
  <si>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</si>
  <si>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</si>
  <si>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</si>
  <si>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</si>
  <si>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</si>
  <si>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</si>
  <si>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</si>
  <si>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</si>
  <si>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</si>
  <si>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</si>
  <si>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</si>
  <si>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</si>
  <si>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</si>
  <si>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</si>
  <si>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</si>
  <si>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</si>
  <si>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</si>
  <si>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</si>
  <si>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</si>
  <si>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</si>
  <si>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</si>
  <si>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</si>
  <si>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</si>
  <si>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</si>
  <si>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</si>
  <si>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</si>
  <si>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</si>
  <si>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</si>
  <si>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</si>
  <si>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</si>
  <si>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</si>
  <si>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</si>
  <si>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</si>
  <si>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</si>
  <si>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</si>
  <si>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</si>
  <si>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</si>
  <si>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</si>
  <si>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</si>
  <si>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</si>
  <si>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</si>
  <si>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</si>
  <si>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</si>
  <si>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</si>
  <si>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</si>
  <si>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</si>
  <si>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</si>
  <si>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</si>
  <si>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</si>
  <si>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</si>
  <si>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</si>
  <si>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</si>
  <si>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</si>
  <si>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</si>
  <si>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</si>
  <si>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</si>
  <si>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</si>
  <si>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</si>
  <si>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</si>
  <si>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</si>
  <si>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</si>
  <si>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</si>
  <si>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</si>
  <si>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</si>
  <si>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</si>
  <si>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</si>
  <si>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</si>
  <si>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</si>
  <si>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</si>
  <si>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</si>
  <si>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</si>
  <si>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</si>
  <si>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</si>
  <si>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</si>
  <si>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</si>
  <si>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</si>
  <si>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</si>
  <si>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</si>
  <si>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</si>
  <si>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</si>
  <si>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</si>
  <si>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</si>
  <si>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</si>
  <si>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</si>
  <si>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</si>
  <si>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</si>
  <si>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</si>
  <si>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</si>
  <si>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</si>
  <si>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</si>
  <si>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</si>
  <si>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</si>
  <si>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</si>
  <si>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</si>
  <si>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</si>
  <si>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</si>
  <si>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</si>
  <si>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</si>
  <si>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</si>
  <si>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</si>
  <si>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</si>
  <si>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</si>
  <si>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</si>
  <si>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</si>
  <si>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</si>
  <si>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</si>
  <si>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</si>
  <si>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</si>
  <si>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</si>
  <si>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</si>
  <si>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</si>
  <si>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</si>
  <si>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</si>
  <si>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</si>
  <si>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</si>
  <si>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</si>
  <si>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</si>
  <si>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</si>
  <si>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</si>
  <si>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</si>
  <si>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</si>
  <si>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</si>
  <si>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</si>
  <si>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</si>
  <si>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</si>
  <si>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</si>
  <si>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</si>
  <si>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</si>
  <si>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</si>
  <si>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</si>
  <si>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</si>
  <si>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</si>
  <si>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</si>
  <si>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</si>
  <si>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</si>
  <si>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</si>
  <si>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</si>
  <si>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</si>
  <si>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</si>
  <si>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</si>
  <si>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</si>
  <si>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</si>
  <si>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</si>
  <si>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</si>
  <si>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</si>
  <si>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</si>
  <si>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</si>
  <si>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</si>
  <si>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</si>
  <si>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</si>
  <si>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</si>
  <si>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</si>
  <si>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</si>
  <si>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</si>
  <si>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</si>
  <si>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</si>
  <si>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</si>
  <si>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</si>
  <si>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</si>
  <si>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</si>
  <si>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</si>
  <si>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</si>
  <si>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</si>
  <si>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</si>
  <si>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</si>
  <si>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</si>
  <si>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</si>
  <si>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</si>
  <si>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</si>
  <si>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</si>
  <si>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</si>
  <si>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</si>
  <si>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</si>
  <si>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</si>
  <si>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</si>
  <si>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</si>
  <si>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</si>
  <si>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</si>
  <si>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</si>
  <si>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</si>
  <si>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</si>
  <si>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</si>
  <si>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</si>
  <si>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</si>
  <si>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</si>
  <si>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</si>
  <si>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</si>
  <si>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</si>
  <si>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</si>
  <si>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</si>
  <si>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</si>
  <si>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</si>
  <si>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</si>
  <si>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</si>
  <si>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</si>
  <si>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</si>
  <si>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</si>
  <si>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</si>
  <si>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</si>
  <si>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</si>
  <si>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</si>
  <si>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</si>
  <si>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</si>
  <si>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</si>
  <si>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</si>
  <si>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</si>
  <si>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</si>
  <si>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</si>
  <si>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</si>
  <si>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</si>
  <si>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</si>
  <si>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</si>
  <si>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</si>
  <si>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</si>
  <si>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</si>
  <si>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</si>
  <si>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</si>
  <si>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</si>
  <si>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</si>
  <si>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</si>
  <si>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</si>
  <si>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</si>
  <si>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</si>
  <si>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</si>
  <si>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</si>
  <si>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</si>
  <si>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</si>
  <si>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</si>
  <si>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</si>
  <si>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</si>
  <si>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</si>
  <si>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</si>
  <si>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</si>
  <si>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</si>
  <si>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</si>
  <si>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</si>
  <si>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</si>
  <si>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</si>
  <si>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</si>
  <si>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</si>
  <si>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</si>
  <si>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</si>
  <si>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</si>
  <si>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</si>
  <si>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</si>
  <si>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</si>
  <si>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</si>
  <si>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</si>
  <si>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</si>
  <si>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</si>
  <si>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</si>
  <si>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</si>
  <si>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</si>
  <si>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</si>
  <si>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</si>
  <si>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</si>
  <si>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</si>
  <si>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</si>
  <si>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</si>
  <si>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</si>
  <si>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</si>
  <si>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</si>
  <si>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</si>
  <si>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</si>
  <si>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</si>
  <si>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</si>
  <si>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</si>
  <si>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</si>
  <si>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</si>
  <si>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</si>
  <si>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</si>
  <si>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</si>
  <si>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</si>
  <si>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</si>
  <si>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</si>
  <si>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</si>
  <si>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</si>
  <si>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</si>
  <si>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</si>
  <si>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</si>
  <si>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</si>
  <si>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</si>
  <si>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</si>
  <si>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</si>
  <si>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</si>
  <si>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</si>
  <si>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</si>
  <si>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</si>
  <si>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</si>
  <si>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</si>
  <si>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</si>
  <si>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</si>
  <si>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</si>
  <si>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</si>
  <si>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</si>
  <si>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</si>
  <si>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</si>
  <si>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</si>
  <si>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</si>
  <si>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</si>
  <si>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</si>
  <si>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</si>
  <si>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</si>
  <si>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</si>
  <si>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</si>
  <si>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</si>
  <si>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</si>
  <si>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</si>
  <si>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</si>
  <si>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</si>
  <si>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</si>
  <si>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</si>
  <si>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</si>
  <si>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</si>
  <si>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</si>
  <si>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</si>
  <si>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</si>
  <si>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</si>
  <si>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</si>
  <si>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</si>
  <si>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</si>
  <si>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</si>
  <si>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</si>
  <si>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</si>
  <si>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</si>
  <si>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</si>
  <si>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</si>
  <si>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</si>
  <si>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</si>
  <si>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</si>
  <si>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</si>
  <si>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</si>
  <si>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</si>
  <si>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</si>
  <si>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</si>
  <si>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</si>
  <si>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</si>
  <si>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</si>
  <si>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</si>
  <si>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</si>
  <si>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</si>
  <si>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</si>
  <si>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</si>
  <si>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</si>
  <si>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</si>
  <si>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</si>
  <si>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</si>
  <si>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</si>
  <si>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</si>
  <si>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</si>
  <si>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</si>
  <si>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</si>
  <si>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</si>
  <si>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</si>
  <si>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</si>
  <si>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</si>
  <si>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</si>
  <si>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</si>
  <si>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</si>
  <si>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</si>
  <si>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</si>
  <si>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</si>
  <si>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</si>
  <si>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</si>
  <si>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</si>
  <si>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</si>
  <si>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</si>
  <si>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</si>
  <si>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</si>
  <si>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</si>
  <si>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</si>
  <si>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</si>
  <si>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</si>
  <si>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</si>
  <si>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</si>
  <si>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</si>
  <si>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</si>
  <si>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</si>
  <si>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</si>
  <si>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</si>
  <si>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</si>
  <si>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</si>
  <si>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</si>
  <si>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</si>
  <si>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</si>
  <si>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</si>
  <si>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</si>
  <si>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</si>
  <si>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</si>
  <si>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</si>
  <si>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</si>
  <si>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</si>
  <si>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</si>
  <si>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</si>
  <si>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</si>
  <si>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</si>
  <si>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</si>
  <si>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</si>
  <si>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</si>
  <si>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</si>
  <si>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</si>
  <si>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</si>
  <si>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</si>
  <si>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</si>
  <si>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</si>
  <si>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</si>
  <si>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</si>
  <si>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</si>
  <si>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</si>
  <si>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</si>
  <si>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</si>
  <si>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</si>
  <si>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</si>
  <si>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</si>
  <si>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</si>
  <si>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</si>
  <si>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</si>
  <si>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</si>
  <si>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</si>
  <si>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</si>
  <si>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</si>
  <si>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</si>
  <si>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</si>
  <si>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</si>
  <si>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</si>
  <si>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</si>
  <si>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</si>
  <si>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</si>
  <si>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</si>
  <si>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</si>
  <si>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</si>
  <si>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</si>
  <si>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</si>
  <si>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</si>
  <si>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</si>
  <si>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</si>
  <si>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</si>
  <si>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</si>
  <si>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</si>
  <si>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</si>
  <si>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</si>
  <si>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</si>
  <si>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</si>
  <si>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</si>
  <si>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</si>
  <si>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</si>
  <si>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</si>
  <si>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</si>
  <si>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</si>
  <si>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</si>
  <si>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</si>
  <si>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</si>
  <si>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</si>
  <si>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</si>
  <si>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</si>
  <si>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</si>
  <si>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</si>
  <si>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</si>
  <si>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</si>
  <si>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</si>
  <si>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</si>
  <si>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</si>
  <si>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</si>
  <si>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</si>
  <si>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</si>
  <si>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</si>
  <si>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</si>
  <si>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</si>
  <si>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</si>
  <si>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</si>
  <si>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</si>
  <si>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</si>
  <si>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</si>
  <si>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</si>
  <si>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</si>
  <si>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</si>
  <si>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</si>
  <si>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</si>
  <si>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</si>
  <si>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</si>
  <si>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</si>
  <si>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</si>
  <si>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</si>
  <si>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</si>
  <si>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</si>
  <si>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</si>
  <si>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</si>
  <si>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</si>
  <si>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</si>
  <si>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</si>
  <si>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</si>
  <si>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</si>
  <si>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</si>
  <si>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</si>
  <si>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</si>
  <si>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</si>
  <si>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</si>
  <si>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</si>
  <si>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</si>
  <si>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</si>
  <si>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</si>
  <si>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</si>
  <si>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</si>
  <si>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</si>
  <si>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</si>
  <si>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</si>
  <si>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</si>
  <si>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</si>
  <si>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</si>
  <si>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</si>
  <si>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</si>
  <si>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</si>
  <si>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</si>
  <si>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</si>
  <si>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</si>
  <si>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</si>
  <si>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</si>
  <si>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</si>
  <si>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</si>
  <si>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</si>
  <si>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</si>
  <si>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</si>
  <si>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</si>
  <si>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</si>
  <si>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</si>
  <si>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</si>
  <si>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</si>
  <si>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</si>
  <si>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</si>
  <si>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</si>
  <si>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</si>
  <si>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</si>
  <si>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</si>
  <si>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</si>
  <si>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</si>
  <si>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</si>
  <si>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</si>
  <si>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</si>
  <si>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</si>
  <si>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</si>
  <si>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</si>
  <si>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</si>
  <si>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</si>
  <si>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</si>
  <si>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</si>
  <si>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</si>
  <si>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</si>
  <si>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</si>
  <si>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</si>
  <si>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</si>
  <si>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</si>
  <si>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</si>
  <si>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</si>
  <si>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</si>
  <si>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</si>
  <si>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</si>
  <si>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</si>
  <si>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</si>
  <si>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</si>
  <si>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</si>
  <si>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</si>
  <si>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</si>
  <si>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</si>
  <si>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</si>
  <si>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</si>
  <si>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</si>
  <si>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</si>
  <si>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</si>
  <si>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</si>
  <si>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</si>
  <si>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</si>
  <si>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</si>
  <si>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</si>
  <si>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</si>
  <si>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</si>
  <si>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</si>
  <si>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</si>
  <si>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</si>
  <si>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</si>
  <si>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</si>
  <si>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</si>
  <si>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</si>
  <si>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</si>
  <si>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</si>
  <si>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</si>
  <si>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</si>
  <si>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</si>
  <si>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</si>
  <si>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</si>
  <si>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</si>
  <si>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</si>
  <si>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</si>
  <si>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</si>
  <si>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</si>
  <si>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</si>
  <si>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</si>
  <si>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</si>
  <si>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</si>
  <si>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</si>
  <si>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</si>
  <si>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</si>
  <si>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</si>
  <si>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</si>
  <si>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</si>
  <si>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</si>
  <si>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</si>
  <si>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</si>
  <si>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</si>
  <si>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</si>
  <si>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</si>
  <si>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</si>
  <si>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</si>
  <si>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</si>
  <si>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</si>
  <si>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</si>
  <si>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</si>
  <si>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</si>
  <si>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</si>
  <si>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</si>
  <si>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</si>
  <si>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</si>
  <si>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</si>
  <si>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</si>
  <si>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</si>
  <si>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</si>
  <si>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</si>
  <si>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</si>
  <si>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</si>
  <si>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</si>
  <si>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</si>
  <si>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</si>
  <si>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</si>
  <si>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</si>
  <si>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</si>
  <si>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</si>
  <si>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</si>
  <si>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</si>
  <si>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</si>
  <si>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</si>
  <si>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</si>
  <si>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</si>
  <si>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</si>
  <si>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</si>
  <si>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</si>
  <si>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</si>
  <si>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</si>
  <si>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</si>
  <si>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</si>
  <si>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</si>
  <si>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</si>
  <si>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</si>
  <si>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</si>
  <si>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</si>
  <si>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</si>
  <si>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</si>
  <si>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</si>
  <si>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</si>
  <si>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</si>
  <si>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</si>
  <si>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</si>
  <si>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</si>
  <si>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</si>
  <si>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</si>
  <si>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</si>
  <si>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</si>
  <si>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</si>
  <si>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</si>
  <si>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</si>
  <si>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</si>
  <si>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</si>
  <si>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</si>
  <si>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</si>
  <si>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</si>
  <si>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</si>
  <si>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</si>
  <si>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</si>
  <si>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</si>
  <si>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</si>
  <si>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</si>
  <si>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</si>
  <si>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</si>
  <si>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</si>
  <si>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</si>
  <si>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</si>
  <si>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</si>
  <si>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</si>
  <si>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</si>
  <si>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</si>
  <si>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</si>
  <si>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</si>
  <si>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</si>
  <si>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</si>
  <si>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</si>
  <si>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</si>
  <si>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</si>
  <si>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</si>
  <si>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</si>
  <si>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</si>
  <si>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</si>
  <si>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</si>
  <si>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</si>
  <si>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</si>
  <si>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</si>
  <si>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</si>
  <si>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</si>
  <si>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</si>
  <si>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</si>
  <si>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</si>
  <si>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</si>
  <si>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</si>
  <si>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</si>
  <si>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</si>
  <si>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</si>
  <si>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</si>
  <si>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</si>
  <si>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</si>
  <si>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</si>
  <si>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</si>
  <si>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</si>
  <si>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</si>
  <si>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</si>
  <si>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</si>
  <si>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</si>
  <si>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</si>
  <si>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</si>
  <si>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</si>
  <si>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</si>
  <si>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</si>
  <si>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</si>
  <si>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</si>
  <si>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</si>
  <si>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</si>
  <si>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</si>
  <si>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</si>
  <si>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</si>
  <si>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</si>
  <si>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</si>
  <si>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</si>
  <si>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</si>
  <si>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</si>
  <si>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</si>
  <si>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</si>
  <si>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</si>
  <si>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</si>
  <si>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</si>
  <si>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</si>
  <si>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</si>
  <si>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</si>
  <si>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</si>
  <si>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</si>
  <si>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</si>
  <si>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</si>
  <si>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</si>
  <si>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</si>
  <si>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</si>
  <si>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</si>
  <si>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</si>
  <si>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</si>
  <si>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</si>
  <si>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</si>
  <si>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</si>
  <si>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</si>
  <si>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</si>
  <si>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</si>
  <si>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</si>
  <si>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</si>
  <si>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</si>
  <si>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</si>
  <si>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</si>
  <si>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</si>
  <si>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</si>
  <si>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</si>
  <si>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</si>
  <si>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</si>
  <si>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</si>
  <si>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</si>
  <si>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</si>
  <si>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</si>
  <si>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</si>
  <si>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</si>
  <si>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</si>
  <si>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</si>
  <si>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</si>
  <si>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</si>
  <si>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</si>
  <si>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</si>
  <si>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</si>
  <si>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</si>
  <si>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</si>
  <si>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</si>
  <si>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</si>
  <si>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</si>
  <si>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</si>
  <si>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</si>
  <si>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</si>
  <si>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</si>
  <si>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</si>
  <si>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</si>
  <si>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</si>
  <si>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</si>
  <si>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</si>
  <si>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</si>
  <si>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</si>
  <si>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</si>
  <si>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</si>
  <si>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</si>
  <si>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</si>
  <si>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</si>
  <si>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</si>
  <si>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</si>
  <si>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</si>
  <si>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</si>
  <si>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</si>
  <si>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</si>
  <si>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</si>
  <si>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</si>
  <si>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</si>
  <si>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</si>
  <si>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</si>
  <si>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</si>
  <si>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</si>
  <si>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</si>
  <si>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</si>
  <si>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</si>
  <si>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</si>
  <si>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</si>
  <si>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</si>
  <si>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</si>
  <si>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</si>
  <si>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</si>
  <si>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</si>
  <si>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</si>
  <si>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</si>
  <si>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</si>
  <si>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</si>
  <si>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</si>
  <si>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</si>
  <si>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</si>
  <si>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</si>
  <si>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</si>
  <si>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</si>
  <si>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</si>
  <si>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</si>
  <si>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</si>
  <si>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</si>
  <si>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</si>
  <si>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</si>
  <si>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</si>
  <si>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</si>
  <si>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</si>
  <si>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</si>
  <si>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</si>
  <si>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</si>
  <si>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</si>
  <si>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</si>
  <si>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</si>
  <si>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</si>
  <si>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</si>
  <si>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</si>
  <si>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</si>
  <si>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</si>
  <si>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</si>
  <si>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</si>
  <si>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</si>
  <si>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</si>
  <si>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</si>
  <si>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</si>
  <si>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</si>
  <si>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</si>
  <si>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</si>
  <si>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</si>
  <si>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</si>
  <si>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</si>
  <si>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</si>
  <si>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</si>
  <si>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</si>
  <si>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</si>
  <si>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</si>
  <si>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</si>
  <si>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</si>
  <si>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</si>
  <si>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</si>
  <si>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</si>
  <si>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</si>
  <si>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</si>
  <si>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</si>
  <si>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</si>
  <si>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</si>
  <si>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</si>
  <si>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</si>
  <si>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</si>
  <si>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</si>
  <si>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</si>
  <si>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</si>
  <si>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</si>
  <si>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</si>
  <si>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</si>
  <si>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</si>
  <si>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</si>
  <si>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</si>
  <si>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</si>
  <si>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</si>
  <si>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</si>
  <si>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</si>
  <si>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</si>
  <si>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</si>
  <si>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</si>
  <si>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</si>
  <si>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</si>
  <si>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</si>
  <si>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</si>
  <si>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</si>
  <si>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</si>
  <si>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</si>
  <si>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</si>
  <si>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</si>
  <si>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</si>
  <si>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</si>
  <si>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</si>
  <si>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</si>
  <si>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</si>
  <si>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</si>
  <si>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</si>
  <si>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</si>
  <si>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</si>
  <si>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</si>
  <si>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</si>
  <si>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</si>
  <si>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</si>
  <si>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</si>
  <si>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</si>
  <si>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</si>
  <si>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</si>
  <si>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</si>
  <si>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</si>
  <si>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</si>
  <si>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</si>
  <si>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</si>
  <si>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</si>
  <si>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</si>
  <si>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</si>
  <si>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</si>
  <si>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</si>
  <si>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</si>
  <si>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</si>
  <si>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</si>
  <si>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</si>
  <si>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</si>
  <si>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</si>
  <si>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</si>
  <si>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</si>
  <si>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</si>
  <si>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</si>
  <si>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</si>
  <si>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</si>
  <si>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</si>
  <si>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</si>
  <si>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</si>
  <si>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</si>
  <si>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</si>
  <si>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</si>
  <si>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</si>
  <si>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</si>
  <si>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</si>
  <si>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</si>
  <si>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</si>
  <si>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</si>
  <si>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</si>
  <si>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</si>
  <si>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</si>
  <si>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</si>
  <si>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</si>
  <si>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</si>
  <si>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</si>
  <si>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</si>
  <si>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</si>
  <si>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</si>
  <si>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</si>
  <si>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</si>
  <si>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</si>
  <si>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</si>
  <si>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</si>
  <si>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</si>
  <si>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</si>
  <si>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</si>
  <si>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</si>
  <si>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</si>
  <si>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</si>
  <si>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</si>
  <si>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</si>
  <si>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</si>
  <si>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</si>
  <si>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</si>
  <si>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</si>
  <si>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</si>
  <si>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</si>
  <si>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</si>
  <si>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</si>
  <si>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</si>
  <si>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</si>
  <si>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</si>
  <si>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</si>
  <si>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</si>
  <si>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</si>
  <si>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</si>
  <si>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</si>
  <si>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</si>
  <si>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</si>
  <si>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</si>
  <si>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</si>
  <si>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</si>
  <si>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</si>
  <si>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</si>
  <si>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</si>
  <si>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</si>
  <si>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</si>
  <si>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</si>
  <si>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</si>
  <si>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</si>
  <si>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</si>
  <si>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</si>
  <si>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</si>
  <si>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</si>
  <si>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</si>
  <si>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</si>
  <si>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</si>
  <si>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</si>
  <si>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</si>
  <si>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</si>
  <si>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</si>
  <si>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</si>
  <si>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</si>
  <si>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</si>
  <si>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</si>
  <si>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</si>
  <si>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</si>
  <si>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</si>
  <si>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</si>
  <si>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</si>
  <si>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</si>
  <si>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</si>
  <si>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</si>
  <si>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</si>
  <si>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</si>
  <si>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</si>
  <si>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</si>
  <si>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</si>
  <si>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</si>
  <si>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</si>
  <si>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</si>
  <si>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</si>
  <si>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</si>
  <si>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</si>
  <si>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</si>
  <si>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</si>
  <si>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</si>
  <si>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</si>
  <si>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</si>
  <si>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</si>
  <si>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</si>
  <si>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</si>
  <si>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</si>
  <si>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</si>
  <si>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</si>
  <si>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</si>
  <si>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</si>
  <si>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</si>
  <si>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</si>
  <si>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</si>
  <si>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</si>
  <si>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</si>
  <si>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</si>
  <si>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</si>
  <si>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</si>
  <si>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</si>
  <si>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</si>
  <si>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</si>
  <si>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</si>
  <si>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</si>
  <si>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</si>
  <si>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</si>
  <si>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</si>
  <si>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</si>
  <si>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</si>
  <si>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</si>
  <si>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</si>
  <si>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</si>
  <si>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</si>
  <si>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</si>
  <si>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</si>
  <si>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</si>
  <si>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</si>
  <si>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</si>
  <si>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</si>
  <si>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</si>
  <si>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</si>
  <si>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</si>
  <si>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</si>
  <si>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</si>
  <si>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</si>
  <si>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</si>
  <si>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</si>
  <si>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</si>
  <si>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</si>
  <si>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</si>
  <si>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</si>
  <si>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</si>
  <si>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</si>
  <si>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</si>
  <si>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</si>
  <si>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</si>
  <si>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</si>
  <si>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</si>
  <si>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</si>
  <si>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</si>
  <si>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</si>
  <si>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</si>
  <si>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</si>
  <si>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</si>
  <si>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</si>
  <si>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</si>
  <si>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</si>
  <si>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</si>
  <si>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</si>
  <si>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</si>
  <si>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</si>
  <si>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</si>
  <si>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</si>
  <si>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</si>
  <si>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</si>
  <si>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</si>
  <si>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</si>
  <si>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</si>
  <si>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</si>
  <si>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</si>
  <si>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</si>
  <si>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</si>
  <si>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</si>
  <si>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</si>
  <si>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</si>
  <si>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</si>
  <si>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</si>
  <si>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</si>
  <si>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</si>
  <si>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</si>
  <si>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</si>
  <si>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</si>
  <si>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</si>
  <si>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</si>
  <si>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</si>
  <si>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</si>
  <si>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</si>
  <si>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</si>
  <si>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</si>
  <si>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</si>
  <si>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</si>
  <si>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</si>
  <si>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</si>
  <si>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</si>
  <si>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</si>
  <si>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</si>
  <si>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</si>
  <si>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</si>
  <si>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</si>
  <si>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</si>
  <si>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</si>
  <si>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</si>
  <si>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</si>
  <si>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</si>
  <si>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</si>
  <si>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</si>
  <si>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</si>
  <si>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</si>
  <si>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</si>
  <si>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</si>
  <si>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</si>
  <si>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</si>
  <si>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</si>
  <si>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</si>
  <si>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</si>
  <si>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</si>
  <si>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</si>
  <si>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</si>
  <si>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</si>
  <si>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</si>
  <si>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</si>
  <si>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</si>
  <si>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</si>
  <si>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</si>
  <si>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</si>
  <si>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</si>
  <si>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</si>
  <si>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</si>
  <si>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</si>
  <si>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</si>
  <si>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</si>
  <si>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</si>
  <si>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</si>
  <si>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</si>
  <si>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</si>
  <si>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</si>
  <si>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</si>
  <si>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</si>
  <si>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</si>
  <si>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</si>
  <si>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</si>
  <si>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</si>
  <si>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</si>
  <si>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</si>
  <si>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</si>
  <si>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</si>
  <si>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</si>
  <si>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</si>
  <si>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</si>
  <si>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</si>
  <si>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</si>
  <si>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</si>
  <si>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</si>
  <si>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</si>
  <si>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</si>
  <si>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</si>
  <si>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</si>
  <si>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</si>
  <si>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</si>
  <si>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</si>
  <si>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</si>
  <si>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</si>
  <si>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</si>
  <si>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</si>
  <si>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</si>
  <si>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</si>
  <si>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</si>
  <si>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</si>
  <si>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</si>
  <si>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</si>
  <si>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</si>
  <si>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</si>
  <si>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</si>
  <si>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</si>
  <si>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</si>
  <si>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</si>
  <si>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</si>
  <si>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</si>
  <si>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</si>
  <si>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</si>
  <si>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</si>
  <si>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</si>
  <si>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</si>
  <si>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</si>
  <si>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</si>
  <si>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</si>
  <si>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</si>
  <si>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</si>
  <si>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</si>
  <si>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</si>
  <si>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</si>
  <si>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</si>
  <si>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</si>
  <si>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</si>
  <si>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</si>
  <si>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</si>
  <si>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</si>
  <si>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</si>
  <si>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</si>
  <si>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</si>
  <si>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</si>
  <si>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</si>
  <si>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</si>
  <si>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</si>
  <si>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</si>
  <si>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</si>
  <si>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</si>
  <si>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</si>
  <si>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</si>
  <si>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</si>
  <si>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</si>
  <si>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</si>
  <si>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</si>
  <si>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</si>
  <si>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</si>
  <si>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</si>
  <si>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</si>
  <si>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</si>
  <si>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</si>
  <si>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</si>
  <si>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</si>
  <si>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</si>
  <si>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</si>
  <si>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</si>
  <si>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</si>
  <si>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</si>
  <si>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</si>
  <si>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</si>
  <si>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</si>
  <si>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</si>
  <si>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</si>
  <si>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</si>
  <si>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</si>
  <si>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</si>
  <si>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</si>
  <si>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</si>
  <si>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</si>
  <si>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</si>
  <si>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</si>
  <si>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</si>
  <si>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</si>
  <si>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</si>
  <si>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</si>
  <si>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</si>
  <si>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</si>
  <si>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</si>
  <si>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</si>
  <si>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</si>
  <si>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</si>
  <si>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</si>
  <si>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</si>
  <si>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</si>
  <si>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</si>
  <si>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</si>
  <si>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</si>
  <si>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</si>
  <si>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</si>
  <si>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</si>
  <si>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</si>
  <si>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</si>
  <si>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</si>
  <si>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</si>
  <si>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</si>
  <si>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</si>
  <si>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</si>
  <si>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</si>
  <si>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</si>
  <si>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</si>
  <si>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</si>
  <si>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</si>
  <si>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</si>
  <si>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</si>
  <si>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</si>
  <si>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</si>
  <si>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</si>
  <si>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</si>
  <si>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</si>
  <si>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</si>
  <si>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</si>
  <si>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</si>
  <si>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</si>
  <si>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</si>
  <si>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</si>
  <si>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</si>
  <si>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</si>
  <si>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</si>
  <si>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</si>
  <si>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</si>
  <si>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</si>
  <si>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</si>
  <si>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</si>
  <si>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</si>
  <si>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</si>
  <si>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</si>
  <si>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</si>
  <si>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</si>
  <si>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</si>
  <si>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</si>
  <si>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</si>
  <si>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</si>
  <si>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</si>
  <si>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</si>
  <si>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</si>
  <si>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</si>
  <si>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</si>
  <si>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</si>
  <si>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</si>
  <si>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</si>
  <si>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</si>
  <si>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</si>
  <si>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</si>
  <si>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</si>
  <si>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</si>
  <si>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</si>
  <si>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</si>
  <si>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</si>
  <si>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</si>
  <si>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</si>
  <si>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</si>
  <si>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</si>
  <si>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</si>
  <si>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</si>
  <si>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</si>
  <si>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</si>
  <si>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</si>
  <si>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</si>
  <si>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</si>
  <si>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</si>
  <si>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</si>
  <si>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</si>
  <si>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</si>
  <si>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</si>
  <si>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</si>
  <si>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</si>
  <si>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</si>
  <si>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</si>
  <si>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</si>
  <si>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</si>
  <si>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</si>
  <si>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</si>
  <si>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</si>
  <si>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</si>
  <si>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</si>
  <si>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</si>
  <si>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</si>
  <si>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</si>
  <si>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</si>
  <si>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</si>
  <si>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</si>
  <si>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</si>
  <si>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</si>
  <si>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</si>
  <si>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</si>
  <si>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</si>
  <si>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</si>
  <si>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</si>
  <si>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</si>
  <si>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</si>
  <si>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</si>
  <si>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</si>
  <si>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</si>
  <si>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</si>
  <si>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</si>
  <si>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</si>
  <si>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</si>
  <si>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</si>
  <si>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</si>
  <si>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</si>
  <si>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</si>
  <si>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</si>
  <si>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</si>
  <si>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</si>
  <si>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</si>
  <si>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</si>
  <si>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</si>
  <si>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</si>
  <si>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</si>
  <si>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</si>
  <si>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</si>
  <si>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</si>
  <si>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</si>
  <si>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</si>
  <si>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</si>
  <si>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</si>
  <si>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</si>
  <si>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</si>
  <si>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</si>
  <si>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</si>
  <si>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</si>
  <si>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</si>
  <si>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</si>
  <si>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</si>
  <si>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</si>
  <si>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</si>
  <si>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</si>
  <si>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</si>
  <si>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</si>
  <si>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</si>
  <si>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</si>
  <si>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</si>
  <si>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</si>
  <si>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</si>
  <si>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</si>
  <si>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</si>
  <si>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</si>
  <si>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</si>
  <si>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</si>
  <si>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</si>
  <si>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</si>
  <si>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</si>
  <si>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</si>
  <si>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</si>
  <si>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</si>
  <si>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</si>
  <si>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</si>
  <si>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</si>
  <si>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</si>
  <si>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</si>
  <si>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</si>
  <si>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</si>
  <si>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</si>
  <si>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</si>
  <si>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</si>
  <si>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</si>
  <si>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</si>
  <si>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</si>
  <si>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</si>
  <si>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</si>
  <si>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</si>
  <si>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</si>
  <si>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</si>
  <si>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</si>
  <si>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</si>
  <si>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</si>
  <si>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</si>
  <si>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</si>
  <si>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</si>
  <si>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</si>
  <si>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</si>
  <si>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</si>
  <si>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</si>
  <si>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</si>
  <si>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</si>
  <si>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</si>
  <si>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</si>
  <si>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</si>
  <si>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</si>
  <si>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</si>
  <si>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</si>
  <si>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</si>
  <si>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</si>
  <si>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</si>
  <si>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</si>
  <si>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</si>
  <si>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</si>
  <si>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</si>
  <si>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</si>
  <si>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</si>
  <si>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</si>
  <si>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</si>
  <si>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</si>
  <si>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</si>
  <si>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</si>
  <si>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</si>
  <si>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</si>
  <si>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</si>
  <si>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</si>
  <si>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</si>
  <si>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</si>
  <si>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</si>
  <si>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</si>
  <si>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</si>
  <si>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</si>
  <si>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</si>
  <si>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</si>
  <si>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</si>
  <si>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</si>
  <si>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</si>
  <si>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</si>
  <si>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</si>
  <si>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</si>
  <si>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</si>
  <si>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</si>
  <si>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</si>
  <si>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</si>
  <si>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</si>
  <si>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</si>
  <si>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</si>
  <si>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</si>
  <si>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</si>
  <si>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</si>
  <si>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</si>
  <si>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</si>
  <si>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</si>
  <si>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</si>
  <si>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</si>
  <si>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</si>
  <si>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</si>
  <si>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</si>
  <si>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</si>
  <si>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</si>
  <si>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</si>
  <si>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</si>
  <si>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</si>
  <si>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</si>
  <si>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</si>
  <si>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</si>
  <si>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</si>
  <si>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</si>
  <si>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</si>
  <si>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</si>
  <si>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</si>
  <si>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</si>
  <si>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</si>
  <si>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</si>
  <si>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</si>
  <si>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</si>
  <si>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</si>
  <si>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</si>
  <si>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</si>
  <si>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</si>
  <si>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</si>
  <si>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</si>
  <si>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</si>
  <si>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</si>
  <si>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</si>
  <si>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</si>
  <si>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</si>
  <si>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</si>
  <si>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</si>
  <si>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</si>
  <si>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</si>
  <si>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</si>
  <si>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</si>
  <si>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</si>
  <si>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</si>
  <si>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</si>
  <si>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</si>
  <si>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</si>
  <si>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</si>
  <si>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</si>
  <si>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</si>
  <si>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</si>
  <si>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</si>
  <si>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</si>
  <si>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</si>
  <si>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</si>
  <si>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</si>
  <si>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</si>
  <si>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</si>
  <si>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</si>
  <si>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</si>
  <si>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</si>
  <si>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</si>
  <si>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</si>
  <si>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</si>
  <si>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</si>
  <si>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</si>
  <si>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</si>
  <si>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</si>
  <si>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</si>
  <si>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</si>
  <si>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</si>
  <si>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</si>
  <si>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</si>
  <si>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</si>
  <si>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</si>
  <si>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</si>
  <si>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</si>
  <si>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</si>
  <si>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</si>
  <si>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</si>
  <si>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</si>
  <si>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</si>
  <si>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</si>
  <si>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</si>
  <si>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</si>
  <si>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</si>
  <si>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</si>
  <si>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</si>
  <si>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</si>
  <si>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</si>
  <si>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</si>
  <si>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</si>
  <si>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</si>
  <si>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</si>
  <si>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</si>
  <si>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</si>
  <si>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</si>
  <si>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</si>
  <si>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</si>
  <si>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</si>
  <si>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</si>
  <si>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</si>
  <si>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</si>
  <si>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</si>
  <si>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</si>
  <si>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</si>
  <si>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</si>
  <si>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</si>
  <si>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</si>
  <si>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</si>
  <si>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</si>
  <si>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</si>
  <si>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</si>
  <si>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</si>
  <si>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</si>
  <si>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</si>
  <si>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</si>
  <si>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</si>
  <si>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</si>
  <si>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</si>
  <si>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</si>
  <si>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</si>
  <si>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</si>
  <si>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</si>
  <si>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</si>
  <si>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</si>
  <si>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</si>
  <si>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</si>
  <si>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</si>
  <si>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</si>
  <si>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</si>
  <si>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</si>
  <si>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</si>
  <si>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</si>
  <si>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</si>
  <si>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</si>
  <si>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</si>
  <si>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</si>
  <si>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</si>
  <si>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</si>
  <si>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</si>
  <si>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</si>
  <si>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</si>
  <si>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</si>
  <si>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</si>
  <si>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</si>
  <si>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</si>
  <si>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</si>
  <si>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</si>
  <si>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</si>
  <si>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</si>
  <si>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</si>
  <si>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</si>
  <si>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</si>
  <si>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</si>
  <si>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</si>
  <si>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</si>
  <si>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</si>
  <si>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</si>
  <si>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</si>
  <si>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</si>
  <si>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</si>
  <si>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</si>
  <si>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</si>
  <si>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</si>
  <si>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</si>
  <si>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</si>
  <si>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</si>
  <si>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</si>
  <si>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</si>
  <si>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</si>
  <si>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</si>
  <si>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</si>
  <si>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</si>
  <si>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</si>
  <si>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</si>
  <si>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</si>
  <si>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</si>
  <si>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</si>
  <si>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</si>
  <si>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</si>
  <si>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</si>
  <si>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</si>
  <si>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</si>
  <si>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</si>
  <si>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</si>
  <si>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</si>
  <si>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</si>
  <si>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</si>
  <si>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</si>
  <si>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</si>
  <si>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</si>
  <si>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</si>
  <si>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</si>
  <si>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</si>
  <si>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</si>
  <si>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</si>
  <si>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</si>
  <si>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</si>
  <si>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</si>
  <si>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</si>
  <si>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</si>
  <si>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</si>
  <si>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</si>
  <si>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</si>
  <si>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</si>
  <si>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</si>
  <si>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</si>
  <si>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</si>
  <si>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</si>
  <si>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</si>
  <si>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</si>
  <si>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</si>
  <si>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</si>
  <si>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</si>
  <si>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</si>
  <si>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</si>
  <si>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</si>
  <si>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</si>
  <si>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</si>
  <si>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</si>
  <si>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</si>
  <si>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</si>
  <si>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</si>
  <si>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</si>
  <si>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</si>
  <si>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</si>
  <si>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</si>
  <si>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</si>
  <si>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</si>
  <si>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</si>
  <si>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</si>
  <si>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</si>
  <si>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</si>
  <si>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</si>
  <si>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</si>
  <si>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</si>
  <si>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</si>
  <si>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</si>
  <si>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</si>
  <si>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</si>
  <si>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</si>
  <si>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</si>
  <si>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</si>
  <si>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</si>
  <si>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</si>
  <si>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</si>
  <si>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</si>
  <si>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</si>
  <si>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</si>
  <si>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</si>
  <si>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</si>
  <si>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</si>
  <si>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</si>
  <si>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</si>
  <si>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</si>
  <si>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</si>
  <si>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</si>
  <si>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</si>
  <si>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</si>
  <si>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</si>
  <si>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</si>
  <si>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</si>
  <si>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</si>
  <si>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</si>
  <si>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</si>
  <si>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</si>
  <si>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</si>
  <si>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</si>
  <si>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</si>
  <si>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</si>
  <si>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</si>
  <si>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</si>
  <si>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</si>
  <si>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</si>
  <si>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</si>
  <si>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</si>
  <si>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</si>
  <si>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</si>
  <si>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</si>
  <si>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</si>
  <si>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</si>
  <si>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</si>
  <si>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</si>
  <si>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</si>
  <si>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</si>
  <si>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</si>
  <si>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</si>
  <si>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</si>
  <si>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</si>
  <si>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</si>
  <si>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</si>
  <si>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</si>
  <si>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</si>
  <si>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</si>
  <si>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</si>
  <si>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</si>
  <si>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</si>
  <si>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</si>
  <si>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</si>
  <si>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</si>
  <si>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</si>
  <si>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</si>
  <si>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</si>
  <si>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</si>
  <si>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</si>
  <si>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</si>
  <si>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</si>
  <si>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</si>
  <si>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</si>
  <si>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</si>
  <si>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</si>
  <si>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</si>
  <si>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</si>
  <si>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</si>
  <si>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</si>
  <si>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</si>
  <si>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</si>
  <si>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</si>
  <si>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</si>
  <si>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</si>
  <si>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</si>
  <si>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</si>
  <si>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</si>
  <si>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</si>
  <si>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</si>
  <si>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</si>
  <si>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</si>
  <si>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</si>
  <si>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</si>
  <si>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</si>
  <si>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</si>
  <si>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</si>
  <si>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</si>
  <si>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</si>
  <si>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</si>
  <si>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</si>
  <si>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</si>
  <si>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</si>
  <si>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</si>
  <si>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</si>
  <si>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</si>
  <si>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</si>
  <si>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</si>
  <si>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</si>
  <si>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</si>
  <si>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</si>
  <si>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</si>
  <si>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</si>
  <si>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</si>
  <si>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</si>
  <si>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</si>
  <si>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</si>
  <si>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</si>
  <si>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</si>
  <si>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</si>
  <si>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</si>
  <si>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</si>
  <si>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</si>
  <si>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</si>
  <si>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</si>
  <si>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</si>
  <si>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</si>
  <si>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</si>
  <si>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</si>
  <si>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</si>
  <si>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</si>
  <si>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</si>
  <si>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</si>
  <si>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</si>
  <si>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</si>
  <si>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</si>
  <si>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</si>
  <si>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</si>
  <si>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</si>
  <si>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</si>
  <si>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</si>
  <si>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</si>
  <si>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</si>
  <si>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</si>
  <si>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</si>
  <si>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</si>
  <si>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</si>
  <si>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</si>
  <si>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</si>
  <si>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</si>
  <si>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</si>
  <si>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</si>
  <si>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</si>
  <si>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</si>
  <si>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</si>
  <si>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</si>
  <si>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</si>
  <si>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</si>
  <si>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</si>
  <si>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</si>
  <si>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</si>
  <si>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</si>
  <si>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</si>
  <si>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</si>
  <si>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</si>
  <si>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</si>
  <si>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</si>
  <si>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</si>
  <si>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</si>
  <si>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</si>
  <si>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</si>
  <si>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</si>
  <si>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</si>
  <si>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</si>
  <si>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</si>
  <si>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</si>
  <si>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</si>
  <si>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</si>
  <si>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</si>
  <si>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</si>
  <si>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</si>
  <si>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</si>
  <si>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</si>
  <si>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</si>
  <si>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</si>
  <si>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</si>
  <si>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</si>
  <si>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</si>
  <si>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</si>
  <si>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</si>
  <si>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</si>
  <si>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</si>
  <si>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</si>
  <si>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</si>
  <si>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</si>
  <si>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</si>
  <si>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</si>
  <si>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</si>
  <si>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</si>
  <si>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</si>
  <si>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</si>
  <si>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</si>
  <si>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</si>
  <si>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</si>
  <si>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</si>
  <si>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</si>
  <si>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</si>
  <si>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</si>
  <si>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</si>
  <si>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</si>
  <si>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</si>
  <si>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</si>
  <si>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</si>
  <si>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</si>
  <si>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</si>
  <si>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</si>
  <si>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</si>
  <si>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</si>
  <si>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</si>
  <si>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</si>
  <si>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</si>
  <si>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</si>
  <si>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</si>
  <si>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</si>
  <si>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</si>
  <si>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</si>
  <si>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</si>
  <si>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</si>
  <si>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</si>
  <si>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</si>
  <si>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</si>
  <si>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</si>
  <si>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</si>
  <si>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</si>
  <si>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</si>
  <si>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</si>
  <si>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</si>
  <si>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</si>
  <si>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</si>
  <si>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</si>
  <si>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</si>
  <si>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</si>
  <si>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</si>
  <si>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</si>
  <si>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</si>
  <si>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</si>
  <si>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</si>
  <si>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</si>
  <si>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</si>
  <si>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</si>
  <si>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</si>
  <si>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</si>
  <si>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</si>
  <si>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</si>
  <si>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</si>
  <si>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</si>
  <si>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</si>
  <si>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</si>
  <si>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</si>
  <si>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</si>
  <si>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</si>
  <si>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</si>
  <si>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</si>
  <si>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</si>
  <si>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</si>
  <si>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</si>
  <si>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</si>
  <si>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</si>
  <si>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</si>
  <si>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</si>
  <si>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</si>
  <si>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</si>
  <si>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</si>
  <si>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</si>
  <si>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</si>
  <si>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</si>
  <si>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</si>
  <si>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</si>
  <si>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</si>
  <si>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</si>
  <si>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</si>
  <si>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</si>
  <si>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</si>
  <si>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</si>
  <si>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</si>
  <si>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</si>
  <si>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</si>
  <si>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</si>
  <si>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</si>
  <si>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</si>
  <si>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</si>
  <si>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</si>
  <si>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</si>
  <si>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</si>
  <si>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</si>
  <si>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</si>
  <si>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</si>
  <si>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</si>
  <si>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</si>
  <si>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</si>
  <si>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</si>
  <si>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</si>
  <si>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</si>
  <si>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</si>
  <si>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</si>
  <si>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</si>
  <si>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</si>
  <si>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</si>
  <si>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</si>
  <si>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</si>
  <si>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</si>
  <si>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</si>
  <si>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</si>
  <si>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</si>
  <si>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</si>
  <si>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</si>
  <si>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</si>
  <si>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</si>
  <si>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</si>
  <si>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</si>
  <si>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</si>
  <si>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</si>
  <si>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</si>
  <si>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</si>
  <si>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</si>
  <si>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</si>
  <si>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</si>
  <si>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</si>
  <si>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</si>
  <si>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</si>
  <si>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</si>
  <si>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</si>
  <si>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</si>
  <si>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</si>
  <si>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</si>
  <si>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</si>
  <si>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</si>
  <si>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</si>
  <si>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</si>
  <si>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</si>
  <si>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</si>
  <si>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</si>
  <si>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</si>
  <si>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</si>
  <si>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</si>
  <si>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</si>
  <si>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</si>
  <si>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</si>
  <si>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</si>
  <si>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</si>
  <si>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</si>
  <si>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</si>
  <si>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</si>
  <si>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</si>
  <si>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</si>
  <si>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</si>
  <si>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</si>
  <si>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</si>
  <si>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</si>
  <si>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</si>
  <si>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</si>
  <si>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</si>
  <si>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</si>
  <si>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</si>
  <si>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</si>
  <si>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</si>
  <si>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</si>
  <si>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</si>
  <si>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</si>
  <si>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</si>
  <si>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</si>
  <si>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</si>
  <si>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</si>
  <si>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</si>
  <si>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</si>
  <si>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</si>
  <si>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</si>
  <si>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</si>
  <si>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</si>
  <si>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</si>
  <si>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</si>
  <si>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</si>
  <si>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</si>
  <si>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</si>
  <si>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</si>
  <si>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</si>
  <si>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</si>
  <si>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</si>
  <si>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</si>
  <si>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</si>
  <si>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</si>
  <si>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</si>
  <si>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</si>
  <si>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</si>
  <si>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</si>
  <si>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</si>
  <si>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</si>
  <si>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</si>
  <si>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</si>
  <si>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</si>
  <si>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</si>
  <si>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</si>
  <si>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</si>
  <si>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</si>
  <si>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</si>
  <si>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</si>
  <si>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</si>
  <si>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</si>
  <si>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</si>
  <si>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</si>
  <si>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</si>
  <si>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</si>
  <si>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</si>
  <si>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</si>
  <si>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</si>
  <si>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</si>
  <si>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</si>
  <si>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</si>
  <si>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</si>
  <si>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</si>
  <si>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</si>
  <si>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</si>
  <si>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</si>
  <si>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</si>
  <si>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</si>
  <si>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</si>
  <si>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</si>
  <si>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</si>
  <si>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</si>
  <si>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</si>
  <si>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</si>
  <si>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</si>
  <si>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</si>
  <si>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</si>
  <si>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</si>
  <si>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</si>
  <si>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</si>
  <si>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</si>
  <si>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</si>
  <si>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</si>
  <si>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</si>
  <si>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</si>
  <si>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</si>
  <si>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</si>
  <si>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</si>
  <si>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</si>
  <si>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</si>
  <si>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</si>
  <si>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</si>
  <si>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</si>
  <si>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</si>
  <si>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</si>
  <si>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</si>
  <si>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</si>
  <si>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</si>
  <si>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</si>
  <si>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</si>
  <si>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</si>
  <si>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</si>
  <si>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</si>
  <si>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</si>
  <si>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</si>
  <si>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</si>
  <si>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</si>
  <si>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</si>
  <si>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</si>
  <si>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</si>
  <si>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</si>
  <si>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</si>
  <si>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</si>
  <si>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</si>
  <si>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</si>
  <si>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</si>
  <si>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</si>
  <si>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</si>
  <si>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</si>
  <si>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</si>
  <si>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</si>
  <si>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</si>
  <si>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</si>
  <si>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</si>
  <si>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</si>
  <si>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</si>
  <si>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</si>
  <si>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</si>
  <si>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</si>
  <si>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</si>
  <si>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</si>
  <si>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</si>
  <si>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</si>
  <si>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</si>
  <si>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</si>
  <si>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</si>
  <si>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</si>
  <si>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</si>
  <si>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</si>
  <si>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</si>
  <si>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</si>
  <si>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</si>
  <si>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</si>
  <si>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</si>
  <si>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</si>
  <si>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</si>
  <si>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</si>
  <si>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</si>
  <si>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</si>
  <si>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</si>
  <si>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</si>
  <si>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</si>
  <si>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</si>
  <si>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</si>
  <si>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</si>
  <si>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</si>
  <si>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</si>
  <si>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</si>
  <si>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</si>
  <si>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</si>
  <si>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</si>
  <si>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</si>
  <si>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</si>
  <si>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</si>
  <si>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</si>
  <si>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</si>
  <si>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</si>
  <si>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</si>
  <si>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</si>
  <si>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</si>
  <si>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</si>
  <si>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</si>
  <si>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</si>
  <si>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</si>
  <si>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</si>
  <si>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</si>
  <si>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</si>
  <si>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</si>
  <si>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</si>
  <si>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</si>
  <si>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</si>
  <si>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</si>
  <si>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</si>
  <si>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</si>
  <si>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</si>
  <si>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</si>
  <si>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</si>
  <si>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</si>
  <si>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</si>
  <si>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</si>
  <si>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</si>
  <si>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</si>
  <si>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</si>
  <si>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</si>
  <si>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</si>
  <si>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</si>
  <si>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</si>
  <si>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</si>
  <si>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</si>
  <si>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</si>
  <si>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</si>
  <si>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</si>
  <si>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</si>
  <si>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</si>
  <si>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</si>
  <si>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</si>
  <si>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</si>
  <si>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</si>
  <si>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</si>
  <si>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</si>
  <si>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</si>
  <si>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</si>
  <si>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</si>
  <si>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</si>
  <si>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</si>
  <si>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</si>
  <si>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</si>
  <si>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</si>
  <si>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</si>
  <si>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</si>
  <si>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</si>
  <si>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</si>
  <si>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</si>
  <si>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</si>
  <si>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</si>
  <si>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</si>
  <si>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</si>
  <si>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</si>
  <si>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</si>
  <si>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</si>
  <si>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</si>
  <si>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</si>
  <si>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</si>
  <si>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</si>
  <si>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</si>
  <si>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</si>
  <si>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</si>
  <si>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</si>
  <si>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</si>
  <si>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</si>
  <si>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</si>
  <si>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</si>
  <si>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</si>
  <si>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</si>
  <si>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</si>
  <si>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</si>
  <si>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</si>
  <si>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</si>
  <si>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</si>
  <si>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</si>
  <si>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</si>
  <si>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</si>
  <si>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</si>
  <si>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</si>
  <si>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</si>
  <si>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</si>
  <si>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</si>
  <si>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</si>
  <si>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</si>
  <si>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</si>
  <si>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</si>
  <si>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</si>
  <si>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</si>
  <si>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</si>
  <si>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</si>
  <si>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</si>
  <si>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</si>
  <si>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</si>
  <si>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</si>
  <si>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</si>
  <si>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</si>
  <si>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</si>
  <si>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</si>
  <si>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</si>
  <si>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</si>
  <si>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</si>
  <si>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</si>
  <si>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</si>
  <si>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</si>
  <si>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</si>
  <si>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</si>
  <si>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</si>
  <si>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</si>
  <si>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</si>
  <si>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</si>
  <si>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</si>
  <si>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</si>
  <si>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</si>
  <si>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</si>
  <si>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</si>
  <si>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</si>
  <si>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</si>
  <si>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</si>
  <si>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</si>
  <si>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</si>
  <si>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</si>
  <si>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</si>
  <si>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</si>
  <si>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</si>
  <si>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</si>
  <si>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</si>
  <si>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</si>
  <si>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</si>
  <si>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</si>
  <si>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</si>
  <si>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</si>
  <si>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</si>
  <si>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</si>
  <si>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</si>
  <si>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</si>
  <si>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</si>
  <si>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</si>
  <si>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</si>
  <si>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</si>
  <si>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</si>
  <si>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</si>
  <si>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</si>
  <si>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</si>
  <si>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</si>
  <si>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</si>
  <si>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</si>
  <si>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</si>
  <si>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</si>
  <si>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</si>
  <si>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</si>
  <si>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</si>
  <si>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</si>
  <si>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</si>
  <si>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</si>
  <si>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</si>
  <si>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</si>
  <si>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</si>
  <si>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</si>
  <si>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</si>
  <si>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</si>
  <si>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</si>
  <si>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</si>
  <si>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</si>
  <si>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</si>
  <si>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</si>
  <si>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</si>
  <si>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</si>
  <si>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</si>
  <si>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</si>
  <si>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</si>
  <si>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</si>
  <si>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</si>
  <si>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</si>
  <si>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</si>
  <si>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</si>
  <si>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</si>
  <si>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</si>
  <si>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</si>
  <si>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</si>
  <si>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</si>
  <si>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</si>
  <si>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</si>
  <si>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</si>
  <si>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</si>
  <si>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</si>
  <si>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</si>
  <si>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</si>
  <si>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</si>
  <si>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</si>
  <si>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</si>
  <si>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</si>
  <si>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</si>
  <si>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</si>
  <si>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</si>
  <si>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</si>
  <si>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</si>
  <si>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</si>
  <si>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</si>
  <si>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</si>
  <si>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</si>
  <si>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</si>
  <si>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</si>
  <si>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</si>
  <si>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</si>
  <si>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</si>
  <si>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</si>
  <si>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</si>
  <si>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</si>
  <si>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</si>
  <si>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</si>
  <si>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</si>
  <si>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</si>
  <si>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</si>
  <si>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</si>
  <si>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</si>
  <si>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</si>
  <si>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</si>
  <si>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</si>
  <si>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</si>
  <si>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</si>
  <si>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</si>
  <si>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</si>
  <si>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</si>
  <si>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</si>
  <si>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</si>
  <si>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</si>
  <si>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</si>
  <si>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</si>
  <si>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</si>
  <si>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</si>
  <si>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</si>
  <si>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</si>
  <si>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</si>
  <si>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</si>
  <si>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</si>
  <si>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</si>
  <si>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</si>
  <si>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</si>
  <si>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</si>
  <si>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</si>
  <si>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</si>
  <si>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</si>
  <si>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</si>
  <si>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</si>
  <si>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</si>
  <si>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</si>
  <si>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</si>
  <si>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</si>
  <si>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</si>
  <si>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</si>
  <si>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</si>
  <si>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</si>
  <si>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</si>
  <si>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</si>
  <si>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</si>
  <si>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</si>
  <si>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</si>
  <si>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</si>
  <si>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</si>
  <si>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</si>
  <si>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</si>
  <si>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</si>
  <si>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</si>
  <si>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</si>
  <si>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</si>
  <si>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</si>
  <si>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</si>
  <si>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</si>
  <si>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</si>
  <si>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</si>
  <si>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</si>
  <si>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</si>
  <si>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</si>
  <si>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</si>
  <si>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</si>
  <si>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</si>
  <si>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</si>
  <si>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</si>
  <si>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</si>
  <si>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</si>
  <si>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</si>
  <si>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</si>
  <si>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</si>
  <si>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</si>
  <si>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</si>
  <si>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</si>
  <si>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</si>
  <si>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</si>
  <si>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</si>
  <si>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</si>
  <si>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</si>
  <si>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</si>
  <si>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</si>
  <si>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</si>
  <si>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</si>
  <si>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</si>
  <si>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</si>
  <si>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</si>
  <si>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</si>
  <si>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</si>
  <si>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</si>
  <si>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</si>
  <si>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</si>
  <si>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</si>
  <si>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</si>
  <si>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</si>
  <si>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</si>
  <si>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</si>
  <si>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</si>
  <si>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</si>
  <si>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</si>
  <si>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</si>
  <si>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</si>
  <si>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</si>
  <si>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</si>
  <si>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</si>
  <si>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</si>
  <si>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</si>
  <si>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</si>
  <si>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</si>
  <si>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</si>
  <si>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</si>
  <si>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</si>
  <si>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</si>
  <si>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</si>
  <si>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</si>
  <si>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</si>
  <si>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</si>
  <si>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</si>
  <si>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</si>
  <si>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</si>
  <si>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</si>
  <si>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</si>
  <si>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</si>
  <si>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</si>
  <si>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</si>
  <si>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</si>
  <si>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</si>
  <si>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</si>
  <si>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</si>
  <si>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</si>
  <si>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</si>
  <si>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</si>
  <si>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</si>
  <si>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</si>
  <si>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</si>
  <si>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</si>
  <si>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</si>
  <si>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</si>
  <si>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</si>
  <si>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</si>
  <si>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</si>
  <si>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</si>
  <si>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</si>
  <si>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</si>
  <si>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</si>
  <si>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</si>
  <si>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</si>
  <si>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</si>
  <si>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</si>
  <si>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</si>
  <si>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</si>
  <si>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</si>
  <si>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</si>
  <si>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</si>
  <si>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</si>
  <si>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</si>
  <si>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</si>
  <si>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</si>
  <si>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</si>
  <si>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</si>
  <si>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</si>
  <si>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</si>
  <si>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</si>
  <si>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</si>
  <si>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</si>
  <si>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</si>
  <si>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</si>
  <si>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</si>
  <si>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</si>
  <si>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</si>
  <si>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</si>
  <si>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</si>
  <si>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</si>
  <si>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</si>
  <si>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</si>
  <si>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</si>
  <si>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</si>
  <si>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</si>
  <si>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</si>
  <si>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</si>
  <si>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</si>
  <si>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</si>
  <si>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</si>
  <si>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</si>
  <si>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</si>
  <si>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</si>
  <si>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</si>
  <si>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</si>
  <si>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</si>
  <si>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</si>
  <si>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</si>
  <si>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</si>
  <si>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</si>
  <si>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</si>
  <si>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</si>
  <si>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</si>
  <si>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</si>
  <si>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</si>
  <si>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</si>
  <si>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</si>
  <si>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</si>
  <si>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</si>
  <si>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</si>
  <si>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</si>
  <si>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</si>
  <si>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</si>
  <si>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</si>
  <si>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</si>
  <si>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</si>
  <si>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</si>
  <si>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</si>
  <si>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</si>
  <si>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</si>
  <si>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</si>
  <si>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</si>
  <si>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</si>
  <si>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</si>
  <si>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</si>
  <si>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</si>
  <si>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</si>
  <si>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</si>
  <si>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</si>
  <si>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</si>
  <si>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</si>
  <si>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</si>
  <si>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</si>
  <si>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</si>
  <si>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</si>
  <si>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</si>
  <si>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</si>
  <si>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</si>
  <si>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</si>
  <si>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</si>
  <si>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</si>
  <si>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</si>
  <si>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</si>
  <si>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</si>
  <si>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</si>
  <si>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</si>
  <si>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</si>
  <si>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</si>
  <si>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</si>
  <si>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</si>
  <si>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</si>
  <si>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</si>
  <si>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</si>
  <si>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</si>
  <si>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</si>
  <si>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</si>
  <si>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</si>
  <si>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</si>
  <si>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</si>
  <si>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</si>
  <si>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</si>
  <si>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</si>
  <si>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</si>
  <si>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</si>
  <si>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</si>
  <si>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</si>
  <si>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</si>
  <si>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</si>
  <si>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</si>
  <si>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</si>
  <si>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</si>
  <si>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</si>
  <si>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</si>
  <si>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</si>
  <si>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</si>
  <si>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</si>
  <si>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</si>
  <si>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</si>
  <si>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</si>
  <si>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</si>
  <si>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</si>
  <si>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</si>
  <si>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</si>
  <si>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</si>
  <si>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</si>
  <si>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</si>
  <si>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</si>
  <si>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</si>
  <si>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</si>
  <si>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</si>
  <si>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</si>
  <si>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</si>
  <si>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</si>
  <si>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</si>
  <si>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</si>
  <si>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</si>
  <si>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</si>
  <si>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</si>
  <si>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</si>
  <si>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</si>
  <si>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</si>
  <si>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</si>
  <si>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</si>
  <si>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</si>
  <si>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</si>
  <si>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</si>
  <si>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</si>
  <si>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</si>
  <si>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</si>
  <si>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</si>
  <si>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</si>
  <si>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</si>
  <si>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</si>
  <si>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</si>
  <si>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</si>
  <si>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</si>
  <si>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</si>
  <si>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</si>
  <si>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</si>
  <si>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</si>
  <si>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</si>
  <si>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</si>
  <si>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</si>
  <si>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</si>
  <si>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</si>
  <si>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</si>
  <si>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</si>
  <si>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</si>
  <si>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</si>
  <si>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</si>
  <si>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</si>
  <si>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</si>
  <si>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</si>
  <si>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</si>
  <si>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</si>
  <si>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</si>
  <si>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</si>
  <si>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</si>
  <si>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</si>
  <si>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</si>
  <si>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</si>
  <si>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</si>
  <si>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</si>
  <si>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</si>
  <si>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</si>
  <si>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</si>
  <si>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</si>
  <si>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</si>
  <si>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</si>
  <si>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</si>
  <si>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</si>
  <si>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</si>
  <si>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</si>
  <si>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</si>
  <si>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</si>
  <si>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</si>
  <si>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</si>
  <si>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</si>
  <si>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</si>
  <si>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</si>
  <si>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</si>
  <si>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</si>
  <si>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</si>
  <si>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</si>
  <si>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</si>
  <si>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</si>
  <si>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</si>
  <si>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</si>
  <si>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</si>
  <si>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</si>
  <si>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</si>
  <si>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</si>
  <si>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</si>
  <si>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</si>
  <si>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</si>
  <si>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</si>
  <si>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</si>
  <si>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</si>
  <si>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</si>
  <si>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</si>
  <si>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</si>
  <si>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</si>
  <si>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</si>
  <si>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</si>
  <si>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</si>
  <si>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</si>
  <si>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</si>
  <si>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</si>
  <si>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</si>
  <si>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</si>
  <si>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</si>
  <si>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</si>
  <si>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</si>
  <si>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</si>
  <si>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</si>
  <si>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</si>
  <si>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</si>
  <si>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</si>
  <si>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</si>
  <si>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</si>
  <si>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</si>
  <si>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</si>
  <si>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</si>
  <si>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</si>
  <si>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</si>
  <si>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</si>
  <si>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</si>
  <si>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</si>
  <si>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</si>
  <si>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</si>
  <si>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</si>
  <si>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</si>
  <si>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</si>
  <si>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</si>
  <si>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</si>
  <si>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</si>
  <si>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</si>
  <si>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</si>
  <si>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</si>
  <si>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</si>
  <si>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</si>
  <si>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</si>
  <si>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</si>
  <si>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</si>
  <si>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</si>
  <si>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</si>
  <si>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</si>
  <si>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</si>
  <si>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</si>
  <si>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</si>
  <si>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</si>
  <si>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</si>
  <si>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</si>
  <si>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</si>
  <si>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</si>
  <si>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</si>
  <si>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</si>
  <si>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</si>
  <si>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</si>
  <si>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</si>
  <si>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</si>
  <si>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</si>
  <si>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</si>
  <si>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</si>
  <si>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</si>
  <si>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</si>
  <si>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</si>
  <si>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</si>
  <si>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</si>
  <si>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</si>
  <si>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</si>
  <si>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</si>
  <si>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</si>
  <si>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</si>
  <si>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</si>
  <si>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</si>
  <si>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</si>
  <si>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</si>
  <si>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</si>
  <si>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</si>
  <si>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</si>
  <si>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</si>
  <si>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</si>
  <si>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</si>
  <si>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</si>
  <si>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</si>
  <si>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</si>
  <si>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</si>
  <si>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</si>
  <si>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</si>
  <si>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</si>
  <si>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</si>
  <si>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</si>
  <si>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</si>
  <si>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</si>
  <si>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</si>
  <si>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</si>
  <si>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</si>
  <si>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</si>
  <si>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</si>
  <si>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</si>
  <si>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</si>
  <si>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</si>
  <si>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</si>
  <si>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PCM-20251115-00001372</t>
  </si>
  <si>
    <t>riy0497</t>
  </si>
  <si>
    <t xml:space="preserve">TE issue//Site access under LATIS &amp;  located in Aramco , we are facing access issue </t>
  </si>
  <si>
    <t>PCM-20251115-00002191</t>
  </si>
  <si>
    <t xml:space="preserve">Access issue at night  site located inside desert and we'll send EM team at Morning to check </t>
  </si>
  <si>
    <t>PCM-20251115-00002565</t>
  </si>
  <si>
    <t>Site located inside National Guard access not allowed by security allowed time only from 9 to 5</t>
  </si>
  <si>
    <t>PCM-20251115-00002569</t>
  </si>
  <si>
    <t>30 min</t>
  </si>
  <si>
    <t>PCM-20251116-00000052</t>
  </si>
  <si>
    <t xml:space="preserve"> PCM-20250215-00000830 </t>
  </si>
  <si>
    <t>LTE site still down and  site located in aramco area access issue need special permission</t>
  </si>
  <si>
    <t>PCM-20251115-00001785</t>
  </si>
  <si>
    <t xml:space="preserve">access issue as site  Located at seaport accessible during working hours and days </t>
  </si>
  <si>
    <t>PCM-20251115-00002304</t>
  </si>
  <si>
    <t xml:space="preserve">site has access night issue located at USF area and team will check morning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</si>
  <si>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</si>
  <si>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</si>
  <si>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</si>
  <si>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</si>
  <si>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</si>
  <si>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</si>
  <si>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</si>
  <si>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</si>
  <si>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 xml:space="preserve">NO PCM </t>
  </si>
  <si>
    <t xml:space="preserve">Underground cable issue </t>
  </si>
  <si>
    <t>PCM-20251116-00000024</t>
  </si>
  <si>
    <t>EM team moved need 35 min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</si>
</sst>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0">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165" fontId="19" fillId="7" borderId="1" xfId="0" applyNumberFormat="1" applyFont="1" applyFill="1" applyBorder="1" applyAlignment="1">
      <alignment horizontal="center" vertical="center"/>
    </xf>
    <xf numFmtId="0" fontId="19" fillId="7" borderId="5" xfId="0" applyFont="1" applyFill="1" applyBorder="1" applyAlignment="1">
      <alignment horizontal="center" vertical="center"/>
    </xf>
    <xf numFmtId="0" fontId="19" fillId="7" borderId="1" xfId="0" applyFont="1" applyFill="1" applyBorder="1" applyAlignment="1">
      <alignment horizontal="center" vertical="center"/>
    </xf>
    <xf numFmtId="166" fontId="19" fillId="7" borderId="1" xfId="0" applyNumberFormat="1" applyFont="1" applyFill="1" applyBorder="1" applyAlignment="1">
      <alignment horizontal="center" vertical="center"/>
    </xf>
    <xf numFmtId="164" fontId="19" fillId="7" borderId="1" xfId="0" applyNumberFormat="1" applyFont="1" applyFill="1" applyBorder="1" applyAlignment="1">
      <alignment horizontal="center" vertical="center"/>
    </xf>
    <xf numFmtId="0" fontId="19" fillId="7" borderId="1" xfId="0" applyFont="1" applyFill="1" applyBorder="1" applyAlignment="1">
      <alignment horizontal="center" vertical="center" wrapText="1"/>
    </xf>
    <xf numFmtId="0" fontId="19" fillId="7" borderId="6" xfId="0" applyFont="1" applyFill="1" applyBorder="1" applyAlignment="1">
      <alignment horizontal="center" vertical="center"/>
    </xf>
    <xf numFmtId="165" fontId="9" fillId="9" borderId="8" xfId="0" applyNumberFormat="1" applyFont="1" applyFill="1" applyBorder="1" applyAlignment="1">
      <alignment horizontal="center" vertical="center" wrapText="1"/>
    </xf>
    <xf numFmtId="0" fontId="9" fillId="9" borderId="9" xfId="0" applyFont="1" applyFill="1" applyBorder="1" applyAlignment="1">
      <alignment horizontal="center" vertical="center" wrapText="1"/>
    </xf>
    <xf numFmtId="22" fontId="28" fillId="2" borderId="7" xfId="0" applyNumberFormat="1" applyFont="1" applyFill="1" applyBorder="1" applyAlignment="1">
      <alignment horizontal="center" vertical="center" wrapText="1"/>
    </xf>
    <xf numFmtId="0" fontId="23" fillId="0" borderId="8" xfId="0" applyFont="1" applyBorder="1" applyAlignment="1">
      <alignment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8" totalsRowShown="0" headerRowDxfId="174" dataDxfId="173" headerRowBorderDxfId="171" tableBorderDxfId="172" totalsRowBorderDxfId="170">
  <autoFilter ref="A1:L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6" totalsRowShown="0" headerRowDxfId="157" dataDxfId="156" headerRowBorderDxfId="154" tableBorderDxfId="155" totalsRowBorderDxfId="153">
  <autoFilter ref="A1:CJ26"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96" totalsRowShown="0" headerRowDxfId="64" dataDxfId="63" headerRowBorderDxfId="61" tableBorderDxfId="62">
  <autoFilter ref="A1:L99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82" totalsRowShown="0" headerRowDxfId="48" dataDxfId="47" headerRowBorderDxfId="45" tableBorderDxfId="46" totalsRowBorderDxfId="44">
  <autoFilter ref="A1:L8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80" totalsRowShown="0" headerRowDxfId="31" dataDxfId="30" headerRowBorderDxfId="28" tableBorderDxfId="29">
  <autoFilter ref="A1:L18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11" totalsRowShown="0" headerRowDxfId="15" dataDxfId="14" headerRowBorderDxfId="12" tableBorderDxfId="13">
  <autoFilter ref="A1:L111"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88"/>
  <sheetViews>
    <sheetView workbookViewId="0">
      <selection activeCell="K8" sqref="K8"/>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314.07143668981735</v>
      </c>
      <c r="H2" s="76">
        <v>45662.943402777775</v>
      </c>
      <c r="I2" s="59" t="str">
        <f>IFERROR(VLOOKUP(D2,DB!A:F,6,0),"")</f>
        <v>Generator-SG</v>
      </c>
      <c r="J2" s="59" t="str">
        <f>IFERROR(VLOOKUP(D2,DB!A:G,7,0),"")</f>
        <v>Dead</v>
      </c>
      <c r="K2" s="67" t="s">
        <v>39022</v>
      </c>
      <c r="L2" s="65" t="str">
        <f>IFERROR(VLOOKUP(D2,DB!A:I,9,0),"")</f>
        <v>Latis</v>
      </c>
    </row>
    <row r="3" spans="1:15" ht="15" customHeight="1">
      <c r="A3" s="108"/>
      <c r="B3" s="109" t="str">
        <f>IFERROR(VLOOKUP(D3,DB!A:K,11,0),"")</f>
        <v/>
      </c>
      <c r="C3" s="109"/>
      <c r="D3" s="109"/>
      <c r="E3" s="110"/>
      <c r="F3" s="111"/>
      <c r="G3" s="112">
        <f t="shared" ref="G3:G8" ca="1" si="0">IFERROR(NOW()-F3,"")</f>
        <v>45977.019862615743</v>
      </c>
      <c r="H3" s="111"/>
      <c r="I3" s="109" t="str">
        <f>IFERROR(VLOOKUP(D3,DB!A:F,6,0),"")</f>
        <v/>
      </c>
      <c r="J3" s="109" t="str">
        <f>IFERROR(VLOOKUP(D3,DB!A:G,7,0),"")</f>
        <v/>
      </c>
      <c r="K3" s="113"/>
      <c r="L3" s="114" t="str">
        <f>IFERROR(VLOOKUP(D3,DB!A:I,9,0),"")</f>
        <v/>
      </c>
    </row>
    <row r="4" spans="1:15" ht="15" customHeight="1">
      <c r="A4" s="108"/>
      <c r="B4" s="109" t="str">
        <f>IFERROR(VLOOKUP(D4,DB!A:K,11,0),"")</f>
        <v/>
      </c>
      <c r="C4" s="109"/>
      <c r="D4" s="109"/>
      <c r="E4" s="110"/>
      <c r="F4" s="111"/>
      <c r="G4" s="112">
        <f t="shared" ca="1" si="0"/>
        <v>45977.019862615743</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45977.019862615743</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45977.019862615743</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45977.019862615743</v>
      </c>
      <c r="H7" s="111"/>
      <c r="I7" s="109" t="str">
        <f>IFERROR(VLOOKUP(D7,DB!A:F,6,0),"")</f>
        <v/>
      </c>
      <c r="J7" s="109" t="str">
        <f>IFERROR(VLOOKUP(D7,DB!A:G,7,0),"")</f>
        <v/>
      </c>
      <c r="K7" s="113"/>
      <c r="L7" s="114" t="str">
        <f>IFERROR(VLOOKUP(D7,DB!A:I,9,0),"")</f>
        <v/>
      </c>
    </row>
    <row r="8" spans="1:15" ht="15" customHeight="1">
      <c r="A8" s="117"/>
      <c r="B8" s="118" t="str">
        <f>IFERROR(VLOOKUP(D8,DB!A:K,11,0),"")</f>
        <v/>
      </c>
      <c r="C8" s="118"/>
      <c r="D8" s="118"/>
      <c r="E8" s="119"/>
      <c r="F8" s="120"/>
      <c r="G8" s="121">
        <f t="shared" ca="1" si="0"/>
        <v>45977.019862615743</v>
      </c>
      <c r="H8" s="120"/>
      <c r="I8" s="118" t="str">
        <f>IFERROR(VLOOKUP(D8,DB!A:F,6,0),"")</f>
        <v/>
      </c>
      <c r="J8" s="118" t="str">
        <f>IFERROR(VLOOKUP(D8,DB!A:G,7,0),"")</f>
        <v/>
      </c>
      <c r="K8" s="122"/>
      <c r="L8" s="123" t="str">
        <f>IFERROR(VLOOKUP(D8,DB!A:I,9,0),"")</f>
        <v/>
      </c>
    </row>
    <row r="9" spans="1:15" ht="15" customHeight="1">
      <c r="A9" s="150"/>
      <c r="B9" s="151" t="str">
        <f>IFERROR(VLOOKUP(D9,DB!A:K,11,0),"")</f>
        <v/>
      </c>
      <c r="C9" s="151"/>
      <c r="D9" s="151"/>
      <c r="E9" s="152"/>
      <c r="F9" s="149"/>
      <c r="G9" s="153">
        <f ca="1">IFERROR(NOW()-F9,"")</f>
        <v>45977.019862615743</v>
      </c>
      <c r="H9" s="149"/>
      <c r="I9" s="151" t="str">
        <f>IFERROR(VLOOKUP(D9,DB!A:F,6,0),"")</f>
        <v/>
      </c>
      <c r="J9" s="151" t="str">
        <f>IFERROR(VLOOKUP(D9,DB!A:G,7,0),"")</f>
        <v/>
      </c>
      <c r="K9" s="154"/>
      <c r="L9" s="155" t="str">
        <f>IFERROR(VLOOKUP(D9,DB!A:I,9,0),"")</f>
        <v/>
      </c>
    </row>
    <row r="10" spans="1:15" ht="15" customHeight="1">
      <c r="A10" s="150"/>
      <c r="B10" s="151" t="str">
        <f>IFERROR(VLOOKUP(D10,DB!A:K,11,0),"")</f>
        <v/>
      </c>
      <c r="C10" s="151"/>
      <c r="D10" s="151"/>
      <c r="E10" s="152"/>
      <c r="F10" s="149"/>
      <c r="G10" s="153">
        <f ca="1">IFERROR(NOW()-F10,"")</f>
        <v>45977.019862615743</v>
      </c>
      <c r="H10" s="149"/>
      <c r="I10" s="151" t="str">
        <f>IFERROR(VLOOKUP(D10,DB!A:F,6,0),"")</f>
        <v/>
      </c>
      <c r="J10" s="151" t="str">
        <f>IFERROR(VLOOKUP(D10,DB!A:G,7,0),"")</f>
        <v/>
      </c>
      <c r="K10" s="154"/>
      <c r="L10" s="155" t="str">
        <f>IFERROR(VLOOKUP(D10,DB!A:I,9,0),"")</f>
        <v/>
      </c>
    </row>
    <row r="11" spans="1:15" ht="15" customHeight="1">
      <c r="A11" s="150"/>
      <c r="B11" s="151" t="str">
        <f>IFERROR(VLOOKUP(D11,DB!A:K,11,0),"")</f>
        <v/>
      </c>
      <c r="C11" s="151"/>
      <c r="D11" s="151"/>
      <c r="E11" s="152"/>
      <c r="F11" s="149"/>
      <c r="G11" s="153">
        <f ca="1">IFERROR(NOW()-F11,"")</f>
        <v>45977.019862615743</v>
      </c>
      <c r="H11" s="149"/>
      <c r="I11" s="151" t="str">
        <f>IFERROR(VLOOKUP(D11,DB!A:F,6,0),"")</f>
        <v/>
      </c>
      <c r="J11" s="151" t="str">
        <f>IFERROR(VLOOKUP(D11,DB!A:G,7,0),"")</f>
        <v/>
      </c>
      <c r="K11" s="154"/>
      <c r="L11" s="155" t="str">
        <f>IFERROR(VLOOKUP(D11,DB!A:I,9,0),"")</f>
        <v/>
      </c>
    </row>
    <row r="12" spans="1:15" ht="15" customHeight="1">
      <c r="A12" s="150"/>
      <c r="B12" s="151" t="str">
        <f>IFERROR(VLOOKUP(D12,DB!A:K,11,0),"")</f>
        <v/>
      </c>
      <c r="C12" s="151"/>
      <c r="D12" s="151"/>
      <c r="E12" s="152"/>
      <c r="F12" s="149"/>
      <c r="G12" s="153">
        <f ca="1">IFERROR(NOW()-F12,"")</f>
        <v>45977.019862615743</v>
      </c>
      <c r="H12" s="149"/>
      <c r="I12" s="151" t="str">
        <f>IFERROR(VLOOKUP(D12,DB!A:F,6,0),"")</f>
        <v/>
      </c>
      <c r="J12" s="151" t="str">
        <f>IFERROR(VLOOKUP(D12,DB!A:G,7,0),"")</f>
        <v/>
      </c>
      <c r="K12" s="154"/>
      <c r="L12" s="155" t="str">
        <f>IFERROR(VLOOKUP(D12,DB!A:I,9,0),"")</f>
        <v/>
      </c>
    </row>
    <row r="13" spans="1:15" ht="15" customHeight="1">
      <c r="A13" s="150"/>
      <c r="B13" s="151" t="str">
        <f>IFERROR(VLOOKUP(D13,DB!A:K,11,0),"")</f>
        <v/>
      </c>
      <c r="C13" s="151"/>
      <c r="D13" s="151"/>
      <c r="E13" s="152"/>
      <c r="F13" s="149"/>
      <c r="G13" s="153">
        <f ca="1">IFERROR(NOW()-F13,"")</f>
        <v>45977.019862615743</v>
      </c>
      <c r="H13" s="149"/>
      <c r="I13" s="151" t="str">
        <f>IFERROR(VLOOKUP(D13,DB!A:F,6,0),"")</f>
        <v/>
      </c>
      <c r="J13" s="151" t="str">
        <f>IFERROR(VLOOKUP(D13,DB!A:G,7,0),"")</f>
        <v/>
      </c>
      <c r="K13" s="154"/>
      <c r="L13" s="155" t="str">
        <f>IFERROR(VLOOKUP(D13,DB!A:I,9,0),"")</f>
        <v/>
      </c>
    </row>
    <row r="14" spans="1:15" ht="15" customHeight="1">
      <c r="A14" s="150"/>
      <c r="B14" s="151" t="str">
        <f>IFERROR(VLOOKUP(D14,DB!A:K,11,0),"")</f>
        <v/>
      </c>
      <c r="C14" s="151"/>
      <c r="D14" s="151"/>
      <c r="E14" s="152"/>
      <c r="F14" s="149"/>
      <c r="G14" s="153">
        <f ca="1">IFERROR(NOW()-F14,"")</f>
        <v>45977.019862615743</v>
      </c>
      <c r="H14" s="149"/>
      <c r="I14" s="151" t="str">
        <f>IFERROR(VLOOKUP(D14,DB!A:F,6,0),"")</f>
        <v/>
      </c>
      <c r="J14" s="151" t="str">
        <f>IFERROR(VLOOKUP(D14,DB!A:G,7,0),"")</f>
        <v/>
      </c>
      <c r="K14" s="154"/>
      <c r="L14" s="155" t="str">
        <f>IFERROR(VLOOKUP(D14,DB!A:I,9,0),"")</f>
        <v/>
      </c>
    </row>
    <row r="15" spans="1:15" ht="15" customHeight="1">
      <c r="A15" s="150"/>
      <c r="B15" s="151" t="str">
        <f>IFERROR(VLOOKUP(D15,DB!A:K,11,0),"")</f>
        <v/>
      </c>
      <c r="C15" s="151"/>
      <c r="D15" s="151"/>
      <c r="E15" s="152"/>
      <c r="F15" s="149"/>
      <c r="G15" s="153">
        <f ca="1">IFERROR(NOW()-F15,"")</f>
        <v>45977.019862615743</v>
      </c>
      <c r="H15" s="149"/>
      <c r="I15" s="151" t="str">
        <f>IFERROR(VLOOKUP(D15,DB!A:F,6,0),"")</f>
        <v/>
      </c>
      <c r="J15" s="151" t="str">
        <f>IFERROR(VLOOKUP(D15,DB!A:G,7,0),"")</f>
        <v/>
      </c>
      <c r="K15" s="154"/>
      <c r="L15" s="155" t="str">
        <f>IFERROR(VLOOKUP(D15,DB!A:I,9,0),"")</f>
        <v/>
      </c>
    </row>
    <row r="16" spans="1:15" ht="15" customHeight="1">
      <c r="A16" s="150"/>
      <c r="B16" s="151" t="str">
        <f>IFERROR(VLOOKUP(D16,DB!A:K,11,0),"")</f>
        <v/>
      </c>
      <c r="C16" s="151"/>
      <c r="D16" s="151"/>
      <c r="E16" s="152"/>
      <c r="F16" s="149"/>
      <c r="G16" s="153">
        <f ca="1">IFERROR(NOW()-F16,"")</f>
        <v>45977.019862615743</v>
      </c>
      <c r="H16" s="149"/>
      <c r="I16" s="151" t="str">
        <f>IFERROR(VLOOKUP(D16,DB!A:F,6,0),"")</f>
        <v/>
      </c>
      <c r="J16" s="151" t="str">
        <f>IFERROR(VLOOKUP(D16,DB!A:G,7,0),"")</f>
        <v/>
      </c>
      <c r="K16" s="154"/>
      <c r="L16" s="155" t="str">
        <f>IFERROR(VLOOKUP(D16,DB!A:I,9,0),"")</f>
        <v/>
      </c>
    </row>
    <row r="17" spans="1:12" ht="15" customHeight="1">
      <c r="A17" s="150"/>
      <c r="B17" s="151" t="str">
        <f>IFERROR(VLOOKUP(D17,DB!A:K,11,0),"")</f>
        <v/>
      </c>
      <c r="C17" s="151"/>
      <c r="D17" s="151"/>
      <c r="E17" s="152"/>
      <c r="F17" s="149"/>
      <c r="G17" s="153">
        <f ca="1">IFERROR(NOW()-F17,"")</f>
        <v>45977.019862615743</v>
      </c>
      <c r="H17" s="149"/>
      <c r="I17" s="151" t="str">
        <f>IFERROR(VLOOKUP(D17,DB!A:F,6,0),"")</f>
        <v/>
      </c>
      <c r="J17" s="151" t="str">
        <f>IFERROR(VLOOKUP(D17,DB!A:G,7,0),"")</f>
        <v/>
      </c>
      <c r="K17" s="154"/>
      <c r="L17" s="155" t="str">
        <f>IFERROR(VLOOKUP(D17,DB!A:I,9,0),"")</f>
        <v/>
      </c>
    </row>
    <row r="18" spans="1:12" ht="15" customHeight="1">
      <c r="A18" s="150"/>
      <c r="B18" s="151" t="str">
        <f>IFERROR(VLOOKUP(D18,DB!A:K,11,0),"")</f>
        <v/>
      </c>
      <c r="C18" s="151"/>
      <c r="D18" s="151"/>
      <c r="E18" s="152"/>
      <c r="F18" s="149"/>
      <c r="G18" s="153">
        <f ca="1">IFERROR(NOW()-F18,"")</f>
        <v>45977.019862615743</v>
      </c>
      <c r="H18" s="149"/>
      <c r="I18" s="151" t="str">
        <f>IFERROR(VLOOKUP(D18,DB!A:F,6,0),"")</f>
        <v/>
      </c>
      <c r="J18" s="151" t="str">
        <f>IFERROR(VLOOKUP(D18,DB!A:G,7,0),"")</f>
        <v/>
      </c>
      <c r="K18" s="154"/>
      <c r="L18" s="155" t="str">
        <f>IFERROR(VLOOKUP(D18,DB!A:I,9,0),"")</f>
        <v/>
      </c>
    </row>
    <row r="19" spans="1:12" ht="15" customHeight="1">
      <c r="A19" s="150"/>
      <c r="B19" s="151" t="str">
        <f>IFERROR(VLOOKUP(D19,DB!A:K,11,0),"")</f>
        <v/>
      </c>
      <c r="C19" s="151"/>
      <c r="D19" s="151"/>
      <c r="E19" s="152"/>
      <c r="F19" s="149"/>
      <c r="G19" s="153">
        <f ca="1">IFERROR(NOW()-F19,"")</f>
        <v>45977.019862615743</v>
      </c>
      <c r="H19" s="149"/>
      <c r="I19" s="151" t="str">
        <f>IFERROR(VLOOKUP(D19,DB!A:F,6,0),"")</f>
        <v/>
      </c>
      <c r="J19" s="151" t="str">
        <f>IFERROR(VLOOKUP(D19,DB!A:G,7,0),"")</f>
        <v/>
      </c>
      <c r="K19" s="154"/>
      <c r="L19" s="155" t="str">
        <f>IFERROR(VLOOKUP(D19,DB!A:I,9,0),"")</f>
        <v/>
      </c>
    </row>
    <row r="20" spans="1:12" ht="15" customHeight="1">
      <c r="A20" s="150"/>
      <c r="B20" s="151" t="str">
        <f>IFERROR(VLOOKUP(D20,DB!A:K,11,0),"")</f>
        <v/>
      </c>
      <c r="C20" s="151"/>
      <c r="D20" s="151"/>
      <c r="E20" s="152"/>
      <c r="F20" s="149"/>
      <c r="G20" s="153">
        <f ca="1">IFERROR(NOW()-F20,"")</f>
        <v>45977.019862615743</v>
      </c>
      <c r="H20" s="149"/>
      <c r="I20" s="151" t="str">
        <f>IFERROR(VLOOKUP(D20,DB!A:F,6,0),"")</f>
        <v/>
      </c>
      <c r="J20" s="151" t="str">
        <f>IFERROR(VLOOKUP(D20,DB!A:G,7,0),"")</f>
        <v/>
      </c>
      <c r="K20" s="154"/>
      <c r="L20" s="155" t="str">
        <f>IFERROR(VLOOKUP(D20,DB!A:I,9,0),"")</f>
        <v/>
      </c>
    </row>
    <row r="21" spans="1:12" ht="15" customHeight="1">
      <c r="A21" s="150"/>
      <c r="B21" s="151" t="str">
        <f>IFERROR(VLOOKUP(D21,DB!A:K,11,0),"")</f>
        <v/>
      </c>
      <c r="C21" s="151"/>
      <c r="D21" s="151"/>
      <c r="E21" s="152"/>
      <c r="F21" s="149"/>
      <c r="G21" s="153">
        <f ca="1">IFERROR(NOW()-F21,"")</f>
        <v>45977.019862615743</v>
      </c>
      <c r="H21" s="149"/>
      <c r="I21" s="151" t="str">
        <f>IFERROR(VLOOKUP(D21,DB!A:F,6,0),"")</f>
        <v/>
      </c>
      <c r="J21" s="151" t="str">
        <f>IFERROR(VLOOKUP(D21,DB!A:G,7,0),"")</f>
        <v/>
      </c>
      <c r="K21" s="154"/>
      <c r="L21" s="155" t="str">
        <f>IFERROR(VLOOKUP(D21,DB!A:I,9,0),"")</f>
        <v/>
      </c>
    </row>
    <row r="22" spans="1:12" ht="15" customHeight="1">
      <c r="A22" s="150"/>
      <c r="B22" s="151" t="str">
        <f>IFERROR(VLOOKUP(D22,DB!A:K,11,0),"")</f>
        <v/>
      </c>
      <c r="C22" s="151"/>
      <c r="D22" s="151"/>
      <c r="E22" s="152"/>
      <c r="F22" s="149"/>
      <c r="G22" s="153">
        <f ca="1">IFERROR(NOW()-F22,"")</f>
        <v>45977.019862615743</v>
      </c>
      <c r="H22" s="149"/>
      <c r="I22" s="151" t="str">
        <f>IFERROR(VLOOKUP(D22,DB!A:F,6,0),"")</f>
        <v/>
      </c>
      <c r="J22" s="151" t="str">
        <f>IFERROR(VLOOKUP(D22,DB!A:G,7,0),"")</f>
        <v/>
      </c>
      <c r="K22" s="154"/>
      <c r="L22" s="155" t="str">
        <f>IFERROR(VLOOKUP(D22,DB!A:I,9,0),"")</f>
        <v/>
      </c>
    </row>
    <row r="23" spans="1:12" ht="15" customHeight="1">
      <c r="A23" s="150"/>
      <c r="B23" s="151" t="str">
        <f>IFERROR(VLOOKUP(D23,DB!A:K,11,0),"")</f>
        <v/>
      </c>
      <c r="C23" s="151"/>
      <c r="D23" s="151"/>
      <c r="E23" s="152"/>
      <c r="F23" s="149"/>
      <c r="G23" s="153">
        <f ca="1">IFERROR(NOW()-F23,"")</f>
        <v>45977.019862615743</v>
      </c>
      <c r="H23" s="149"/>
      <c r="I23" s="151" t="str">
        <f>IFERROR(VLOOKUP(D23,DB!A:F,6,0),"")</f>
        <v/>
      </c>
      <c r="J23" s="151" t="str">
        <f>IFERROR(VLOOKUP(D23,DB!A:G,7,0),"")</f>
        <v/>
      </c>
      <c r="K23" s="154"/>
      <c r="L23" s="155" t="str">
        <f>IFERROR(VLOOKUP(D23,DB!A:I,9,0),"")</f>
        <v/>
      </c>
    </row>
    <row r="24" spans="1:12" ht="15" customHeight="1">
      <c r="A24" s="150"/>
      <c r="B24" s="151" t="str">
        <f>IFERROR(VLOOKUP(D24,DB!A:K,11,0),"")</f>
        <v/>
      </c>
      <c r="C24" s="151"/>
      <c r="D24" s="151"/>
      <c r="E24" s="152"/>
      <c r="F24" s="149"/>
      <c r="G24" s="153">
        <f ca="1">IFERROR(NOW()-F24,"")</f>
        <v>45977.019862615743</v>
      </c>
      <c r="H24" s="149"/>
      <c r="I24" s="151" t="str">
        <f>IFERROR(VLOOKUP(D24,DB!A:F,6,0),"")</f>
        <v/>
      </c>
      <c r="J24" s="151" t="str">
        <f>IFERROR(VLOOKUP(D24,DB!A:G,7,0),"")</f>
        <v/>
      </c>
      <c r="K24" s="154"/>
      <c r="L24" s="155" t="str">
        <f>IFERROR(VLOOKUP(D24,DB!A:I,9,0),"")</f>
        <v/>
      </c>
    </row>
    <row r="25" spans="1:12" ht="15" customHeight="1">
      <c r="A25" s="150"/>
      <c r="B25" s="151" t="str">
        <f>IFERROR(VLOOKUP(D25,DB!A:K,11,0),"")</f>
        <v/>
      </c>
      <c r="C25" s="151"/>
      <c r="D25" s="151"/>
      <c r="E25" s="152"/>
      <c r="F25" s="149"/>
      <c r="G25" s="153">
        <f ca="1">IFERROR(NOW()-F25,"")</f>
        <v>45977.019862615743</v>
      </c>
      <c r="H25" s="149"/>
      <c r="I25" s="151" t="str">
        <f>IFERROR(VLOOKUP(D25,DB!A:F,6,0),"")</f>
        <v/>
      </c>
      <c r="J25" s="151" t="str">
        <f>IFERROR(VLOOKUP(D25,DB!A:G,7,0),"")</f>
        <v/>
      </c>
      <c r="K25" s="154"/>
      <c r="L25" s="155" t="str">
        <f>IFERROR(VLOOKUP(D25,DB!A:I,9,0),"")</f>
        <v/>
      </c>
    </row>
    <row r="26" spans="1:12" ht="15" customHeight="1">
      <c r="A26" s="150"/>
      <c r="B26" s="151" t="str">
        <f>IFERROR(VLOOKUP(D26,DB!A:K,11,0),"")</f>
        <v/>
      </c>
      <c r="C26" s="151"/>
      <c r="D26" s="151"/>
      <c r="E26" s="152"/>
      <c r="F26" s="149"/>
      <c r="G26" s="153">
        <f ca="1">IFERROR(NOW()-F26,"")</f>
        <v>45977.019862615743</v>
      </c>
      <c r="H26" s="149"/>
      <c r="I26" s="151" t="str">
        <f>IFERROR(VLOOKUP(D26,DB!A:F,6,0),"")</f>
        <v/>
      </c>
      <c r="J26" s="151" t="str">
        <f>IFERROR(VLOOKUP(D26,DB!A:G,7,0),"")</f>
        <v/>
      </c>
      <c r="K26" s="154"/>
      <c r="L26" s="155" t="str">
        <f>IFERROR(VLOOKUP(D26,DB!A:I,9,0),"")</f>
        <v/>
      </c>
    </row>
    <row r="27" spans="1:12" ht="15" customHeight="1">
      <c r="A27" s="150"/>
      <c r="B27" s="151" t="str">
        <f>IFERROR(VLOOKUP(D27,DB!A:K,11,0),"")</f>
        <v/>
      </c>
      <c r="C27" s="151"/>
      <c r="D27" s="151"/>
      <c r="E27" s="152"/>
      <c r="F27" s="149"/>
      <c r="G27" s="153">
        <f ca="1">IFERROR(NOW()-F27,"")</f>
        <v>45977.019862615743</v>
      </c>
      <c r="H27" s="149"/>
      <c r="I27" s="151" t="str">
        <f>IFERROR(VLOOKUP(D27,DB!A:F,6,0),"")</f>
        <v/>
      </c>
      <c r="J27" s="151" t="str">
        <f>IFERROR(VLOOKUP(D27,DB!A:G,7,0),"")</f>
        <v/>
      </c>
      <c r="K27" s="154"/>
      <c r="L27" s="155" t="str">
        <f>IFERROR(VLOOKUP(D27,DB!A:I,9,0),"")</f>
        <v/>
      </c>
    </row>
    <row r="28" spans="1:12" ht="15" customHeight="1">
      <c r="A28" s="150"/>
      <c r="B28" s="151" t="str">
        <f>IFERROR(VLOOKUP(D28,DB!A:K,11,0),"")</f>
        <v/>
      </c>
      <c r="C28" s="151"/>
      <c r="D28" s="151"/>
      <c r="E28" s="152"/>
      <c r="F28" s="149"/>
      <c r="G28" s="153">
        <f ca="1">IFERROR(NOW()-F28,"")</f>
        <v>45977.019862615743</v>
      </c>
      <c r="H28" s="149"/>
      <c r="I28" s="151" t="str">
        <f>IFERROR(VLOOKUP(D28,DB!A:F,6,0),"")</f>
        <v/>
      </c>
      <c r="J28" s="151" t="str">
        <f>IFERROR(VLOOKUP(D28,DB!A:G,7,0),"")</f>
        <v/>
      </c>
      <c r="K28" s="154"/>
      <c r="L28" s="155" t="str">
        <f>IFERROR(VLOOKUP(D28,DB!A:I,9,0),"")</f>
        <v/>
      </c>
    </row>
    <row r="29" spans="1:12" ht="15" customHeight="1">
      <c r="A29" s="150"/>
      <c r="B29" s="151" t="str">
        <f>IFERROR(VLOOKUP(D29,DB!A:K,11,0),"")</f>
        <v/>
      </c>
      <c r="C29" s="151"/>
      <c r="D29" s="151"/>
      <c r="E29" s="152"/>
      <c r="F29" s="149"/>
      <c r="G29" s="153">
        <f ca="1">IFERROR(NOW()-F29,"")</f>
        <v>45977.019862615743</v>
      </c>
      <c r="H29" s="149"/>
      <c r="I29" s="151" t="str">
        <f>IFERROR(VLOOKUP(D29,DB!A:F,6,0),"")</f>
        <v/>
      </c>
      <c r="J29" s="151" t="str">
        <f>IFERROR(VLOOKUP(D29,DB!A:G,7,0),"")</f>
        <v/>
      </c>
      <c r="K29" s="154"/>
      <c r="L29" s="155" t="str">
        <f>IFERROR(VLOOKUP(D29,DB!A:I,9,0),"")</f>
        <v/>
      </c>
    </row>
    <row r="30" spans="1:12" ht="15" customHeight="1">
      <c r="A30" s="150"/>
      <c r="B30" s="151" t="str">
        <f>IFERROR(VLOOKUP(D30,DB!A:K,11,0),"")</f>
        <v/>
      </c>
      <c r="C30" s="151"/>
      <c r="D30" s="151"/>
      <c r="E30" s="152"/>
      <c r="F30" s="149"/>
      <c r="G30" s="153">
        <f ca="1">IFERROR(NOW()-F30,"")</f>
        <v>45977.019862615743</v>
      </c>
      <c r="H30" s="149"/>
      <c r="I30" s="151" t="str">
        <f>IFERROR(VLOOKUP(D30,DB!A:F,6,0),"")</f>
        <v/>
      </c>
      <c r="J30" s="151" t="str">
        <f>IFERROR(VLOOKUP(D30,DB!A:G,7,0),"")</f>
        <v/>
      </c>
      <c r="K30" s="154"/>
      <c r="L30" s="155" t="str">
        <f>IFERROR(VLOOKUP(D30,DB!A:I,9,0),"")</f>
        <v/>
      </c>
    </row>
    <row r="31" spans="1:12" ht="15" customHeight="1">
      <c r="A31" s="150"/>
      <c r="B31" s="151" t="str">
        <f>IFERROR(VLOOKUP(D31,DB!A:K,11,0),"")</f>
        <v/>
      </c>
      <c r="C31" s="151"/>
      <c r="D31" s="151"/>
      <c r="E31" s="152"/>
      <c r="F31" s="149"/>
      <c r="G31" s="153">
        <f ca="1">IFERROR(NOW()-F31,"")</f>
        <v>45977.019862615743</v>
      </c>
      <c r="H31" s="149"/>
      <c r="I31" s="151" t="str">
        <f>IFERROR(VLOOKUP(D31,DB!A:F,6,0),"")</f>
        <v/>
      </c>
      <c r="J31" s="151" t="str">
        <f>IFERROR(VLOOKUP(D31,DB!A:G,7,0),"")</f>
        <v/>
      </c>
      <c r="K31" s="154"/>
      <c r="L31" s="155" t="str">
        <f>IFERROR(VLOOKUP(D31,DB!A:I,9,0),"")</f>
        <v/>
      </c>
    </row>
    <row r="32" spans="1:12" ht="15" customHeight="1">
      <c r="A32" s="150"/>
      <c r="B32" s="151" t="str">
        <f>IFERROR(VLOOKUP(D32,DB!A:K,11,0),"")</f>
        <v/>
      </c>
      <c r="C32" s="151"/>
      <c r="D32" s="151"/>
      <c r="E32" s="152"/>
      <c r="F32" s="149"/>
      <c r="G32" s="153">
        <f ca="1">IFERROR(NOW()-F32,"")</f>
        <v>45977.019862615743</v>
      </c>
      <c r="H32" s="149"/>
      <c r="I32" s="151" t="str">
        <f>IFERROR(VLOOKUP(D32,DB!A:F,6,0),"")</f>
        <v/>
      </c>
      <c r="J32" s="151" t="str">
        <f>IFERROR(VLOOKUP(D32,DB!A:G,7,0),"")</f>
        <v/>
      </c>
      <c r="K32" s="154"/>
      <c r="L32" s="155" t="str">
        <f>IFERROR(VLOOKUP(D32,DB!A:I,9,0),"")</f>
        <v/>
      </c>
    </row>
    <row r="33" spans="1:12" ht="15" customHeight="1">
      <c r="A33" s="150"/>
      <c r="B33" s="151" t="str">
        <f>IFERROR(VLOOKUP(D33,DB!A:K,11,0),"")</f>
        <v/>
      </c>
      <c r="C33" s="151"/>
      <c r="D33" s="151"/>
      <c r="E33" s="152"/>
      <c r="F33" s="149"/>
      <c r="G33" s="153">
        <f ca="1">IFERROR(NOW()-F33,"")</f>
        <v>45977.019862615743</v>
      </c>
      <c r="H33" s="149"/>
      <c r="I33" s="151" t="str">
        <f>IFERROR(VLOOKUP(D33,DB!A:F,6,0),"")</f>
        <v/>
      </c>
      <c r="J33" s="151" t="str">
        <f>IFERROR(VLOOKUP(D33,DB!A:G,7,0),"")</f>
        <v/>
      </c>
      <c r="K33" s="154"/>
      <c r="L33" s="155" t="str">
        <f>IFERROR(VLOOKUP(D33,DB!A:I,9,0),"")</f>
        <v/>
      </c>
    </row>
    <row r="34" spans="1:12" ht="15" customHeight="1">
      <c r="A34" s="150"/>
      <c r="B34" s="151" t="str">
        <f>IFERROR(VLOOKUP(D34,DB!A:K,11,0),"")</f>
        <v/>
      </c>
      <c r="C34" s="151"/>
      <c r="D34" s="151"/>
      <c r="E34" s="152"/>
      <c r="F34" s="149"/>
      <c r="G34" s="153">
        <f ca="1">IFERROR(NOW()-F34,"")</f>
        <v>45977.019862615743</v>
      </c>
      <c r="H34" s="149"/>
      <c r="I34" s="151" t="str">
        <f>IFERROR(VLOOKUP(D34,DB!A:F,6,0),"")</f>
        <v/>
      </c>
      <c r="J34" s="151" t="str">
        <f>IFERROR(VLOOKUP(D34,DB!A:G,7,0),"")</f>
        <v/>
      </c>
      <c r="K34" s="154"/>
      <c r="L34" s="155" t="str">
        <f>IFERROR(VLOOKUP(D34,DB!A:I,9,0),"")</f>
        <v/>
      </c>
    </row>
    <row r="35" spans="1:12" ht="15" customHeight="1">
      <c r="A35" s="150"/>
      <c r="B35" s="151" t="str">
        <f>IFERROR(VLOOKUP(D35,DB!A:K,11,0),"")</f>
        <v/>
      </c>
      <c r="C35" s="151"/>
      <c r="D35" s="151"/>
      <c r="E35" s="152"/>
      <c r="F35" s="149"/>
      <c r="G35" s="153">
        <f ca="1">IFERROR(NOW()-F35,"")</f>
        <v>45977.019862615743</v>
      </c>
      <c r="H35" s="149"/>
      <c r="I35" s="151" t="str">
        <f>IFERROR(VLOOKUP(D35,DB!A:F,6,0),"")</f>
        <v/>
      </c>
      <c r="J35" s="151" t="str">
        <f>IFERROR(VLOOKUP(D35,DB!A:G,7,0),"")</f>
        <v/>
      </c>
      <c r="K35" s="154"/>
      <c r="L35" s="155" t="str">
        <f>IFERROR(VLOOKUP(D35,DB!A:I,9,0),"")</f>
        <v/>
      </c>
    </row>
    <row r="36" spans="1:12" ht="15" customHeight="1">
      <c r="A36" s="150"/>
      <c r="B36" s="151" t="str">
        <f>IFERROR(VLOOKUP(D36,DB!A:K,11,0),"")</f>
        <v/>
      </c>
      <c r="C36" s="151"/>
      <c r="D36" s="151"/>
      <c r="E36" s="152"/>
      <c r="F36" s="149"/>
      <c r="G36" s="153">
        <f ca="1">IFERROR(NOW()-F36,"")</f>
        <v>45977.019862615743</v>
      </c>
      <c r="H36" s="149"/>
      <c r="I36" s="151" t="str">
        <f>IFERROR(VLOOKUP(D36,DB!A:F,6,0),"")</f>
        <v/>
      </c>
      <c r="J36" s="151" t="str">
        <f>IFERROR(VLOOKUP(D36,DB!A:G,7,0),"")</f>
        <v/>
      </c>
      <c r="K36" s="154"/>
      <c r="L36" s="155" t="str">
        <f>IFERROR(VLOOKUP(D36,DB!A:I,9,0),"")</f>
        <v/>
      </c>
    </row>
    <row r="37" spans="1:12" ht="15" customHeight="1">
      <c r="A37" s="150"/>
      <c r="B37" s="151" t="str">
        <f>IFERROR(VLOOKUP(D37,DB!A:K,11,0),"")</f>
        <v/>
      </c>
      <c r="C37" s="151"/>
      <c r="D37" s="151"/>
      <c r="E37" s="152"/>
      <c r="F37" s="149"/>
      <c r="G37" s="153">
        <f ca="1">IFERROR(NOW()-F37,"")</f>
        <v>45977.019862615743</v>
      </c>
      <c r="H37" s="149"/>
      <c r="I37" s="151" t="str">
        <f>IFERROR(VLOOKUP(D37,DB!A:F,6,0),"")</f>
        <v/>
      </c>
      <c r="J37" s="151" t="str">
        <f>IFERROR(VLOOKUP(D37,DB!A:G,7,0),"")</f>
        <v/>
      </c>
      <c r="K37" s="154"/>
      <c r="L37" s="155" t="str">
        <f>IFERROR(VLOOKUP(D37,DB!A:I,9,0),"")</f>
        <v/>
      </c>
    </row>
    <row r="38" spans="1:12" ht="15" customHeight="1">
      <c r="A38" s="150"/>
      <c r="B38" s="151" t="str">
        <f>IFERROR(VLOOKUP(D38,DB!A:K,11,0),"")</f>
        <v/>
      </c>
      <c r="C38" s="151"/>
      <c r="D38" s="151"/>
      <c r="E38" s="152"/>
      <c r="F38" s="149"/>
      <c r="G38" s="153">
        <f ca="1">IFERROR(NOW()-F38,"")</f>
        <v>45977.019862615743</v>
      </c>
      <c r="H38" s="149"/>
      <c r="I38" s="151" t="str">
        <f>IFERROR(VLOOKUP(D38,DB!A:F,6,0),"")</f>
        <v/>
      </c>
      <c r="J38" s="151" t="str">
        <f>IFERROR(VLOOKUP(D38,DB!A:G,7,0),"")</f>
        <v/>
      </c>
      <c r="K38" s="154"/>
      <c r="L38" s="155" t="str">
        <f>IFERROR(VLOOKUP(D38,DB!A:I,9,0),"")</f>
        <v/>
      </c>
    </row>
    <row r="39" spans="1:12" ht="15" customHeight="1">
      <c r="A39" s="150"/>
      <c r="B39" s="151" t="str">
        <f>IFERROR(VLOOKUP(D39,DB!A:K,11,0),"")</f>
        <v/>
      </c>
      <c r="C39" s="151"/>
      <c r="D39" s="151"/>
      <c r="E39" s="152"/>
      <c r="F39" s="149"/>
      <c r="G39" s="153">
        <f ca="1">IFERROR(NOW()-F39,"")</f>
        <v>45977.019862615743</v>
      </c>
      <c r="H39" s="149"/>
      <c r="I39" s="151" t="str">
        <f>IFERROR(VLOOKUP(D39,DB!A:F,6,0),"")</f>
        <v/>
      </c>
      <c r="J39" s="151" t="str">
        <f>IFERROR(VLOOKUP(D39,DB!A:G,7,0),"")</f>
        <v/>
      </c>
      <c r="K39" s="154"/>
      <c r="L39" s="155" t="str">
        <f>IFERROR(VLOOKUP(D39,DB!A:I,9,0),"")</f>
        <v/>
      </c>
    </row>
    <row r="40" spans="1:12" ht="15" customHeight="1">
      <c r="A40" s="150"/>
      <c r="B40" s="151" t="str">
        <f>IFERROR(VLOOKUP(D40,DB!A:K,11,0),"")</f>
        <v/>
      </c>
      <c r="C40" s="151"/>
      <c r="D40" s="151"/>
      <c r="E40" s="152"/>
      <c r="F40" s="149"/>
      <c r="G40" s="153">
        <f ca="1">IFERROR(NOW()-F40,"")</f>
        <v>45977.019862615743</v>
      </c>
      <c r="H40" s="149"/>
      <c r="I40" s="151" t="str">
        <f>IFERROR(VLOOKUP(D40,DB!A:F,6,0),"")</f>
        <v/>
      </c>
      <c r="J40" s="151" t="str">
        <f>IFERROR(VLOOKUP(D40,DB!A:G,7,0),"")</f>
        <v/>
      </c>
      <c r="K40" s="154"/>
      <c r="L40" s="155" t="str">
        <f>IFERROR(VLOOKUP(D40,DB!A:I,9,0),"")</f>
        <v/>
      </c>
    </row>
    <row r="41" spans="1:12" ht="15" customHeight="1">
      <c r="A41" s="150"/>
      <c r="B41" s="151" t="str">
        <f>IFERROR(VLOOKUP(D41,DB!A:K,11,0),"")</f>
        <v/>
      </c>
      <c r="C41" s="151"/>
      <c r="D41" s="151"/>
      <c r="E41" s="152"/>
      <c r="F41" s="149"/>
      <c r="G41" s="153">
        <f ca="1">IFERROR(NOW()-F41,"")</f>
        <v>45977.019862615743</v>
      </c>
      <c r="H41" s="149"/>
      <c r="I41" s="151" t="str">
        <f>IFERROR(VLOOKUP(D41,DB!A:F,6,0),"")</f>
        <v/>
      </c>
      <c r="J41" s="151" t="str">
        <f>IFERROR(VLOOKUP(D41,DB!A:G,7,0),"")</f>
        <v/>
      </c>
      <c r="K41" s="154"/>
      <c r="L41" s="155" t="str">
        <f>IFERROR(VLOOKUP(D41,DB!A:I,9,0),"")</f>
        <v/>
      </c>
    </row>
    <row r="42" spans="1:12" ht="15" customHeight="1">
      <c r="A42" s="150"/>
      <c r="B42" s="151" t="str">
        <f>IFERROR(VLOOKUP(D42,DB!A:K,11,0),"")</f>
        <v/>
      </c>
      <c r="C42" s="151"/>
      <c r="D42" s="151"/>
      <c r="E42" s="152"/>
      <c r="F42" s="149"/>
      <c r="G42" s="153">
        <f ca="1">IFERROR(NOW()-F42,"")</f>
        <v>45977.019862615743</v>
      </c>
      <c r="H42" s="149"/>
      <c r="I42" s="151" t="str">
        <f>IFERROR(VLOOKUP(D42,DB!A:F,6,0),"")</f>
        <v/>
      </c>
      <c r="J42" s="151" t="str">
        <f>IFERROR(VLOOKUP(D42,DB!A:G,7,0),"")</f>
        <v/>
      </c>
      <c r="K42" s="154"/>
      <c r="L42" s="155" t="str">
        <f>IFERROR(VLOOKUP(D42,DB!A:I,9,0),"")</f>
        <v/>
      </c>
    </row>
    <row r="43" spans="1:12" ht="15" customHeight="1">
      <c r="A43" s="150"/>
      <c r="B43" s="151" t="str">
        <f>IFERROR(VLOOKUP(D43,DB!A:K,11,0),"")</f>
        <v/>
      </c>
      <c r="C43" s="151"/>
      <c r="D43" s="151"/>
      <c r="E43" s="152"/>
      <c r="F43" s="149"/>
      <c r="G43" s="153">
        <f ca="1">IFERROR(NOW()-F43,"")</f>
        <v>45977.019862615743</v>
      </c>
      <c r="H43" s="149"/>
      <c r="I43" s="151" t="str">
        <f>IFERROR(VLOOKUP(D43,DB!A:F,6,0),"")</f>
        <v/>
      </c>
      <c r="J43" s="151" t="str">
        <f>IFERROR(VLOOKUP(D43,DB!A:G,7,0),"")</f>
        <v/>
      </c>
      <c r="K43" s="154"/>
      <c r="L43" s="155" t="str">
        <f>IFERROR(VLOOKUP(D43,DB!A:I,9,0),"")</f>
        <v/>
      </c>
    </row>
    <row r="44" spans="1:12" ht="15" customHeight="1">
      <c r="A44" s="150"/>
      <c r="B44" s="151" t="str">
        <f>IFERROR(VLOOKUP(D44,DB!A:K,11,0),"")</f>
        <v/>
      </c>
      <c r="C44" s="151"/>
      <c r="D44" s="151"/>
      <c r="E44" s="152"/>
      <c r="F44" s="149"/>
      <c r="G44" s="153">
        <f ca="1">IFERROR(NOW()-F44,"")</f>
        <v>45977.019862615743</v>
      </c>
      <c r="H44" s="149"/>
      <c r="I44" s="151" t="str">
        <f>IFERROR(VLOOKUP(D44,DB!A:F,6,0),"")</f>
        <v/>
      </c>
      <c r="J44" s="151" t="str">
        <f>IFERROR(VLOOKUP(D44,DB!A:G,7,0),"")</f>
        <v/>
      </c>
      <c r="K44" s="154"/>
      <c r="L44" s="155" t="str">
        <f>IFERROR(VLOOKUP(D44,DB!A:I,9,0),"")</f>
        <v/>
      </c>
    </row>
    <row r="45" spans="1:12" ht="15" customHeight="1">
      <c r="A45" s="150"/>
      <c r="B45" s="151" t="str">
        <f>IFERROR(VLOOKUP(D45,DB!A:K,11,0),"")</f>
        <v/>
      </c>
      <c r="C45" s="151"/>
      <c r="D45" s="151"/>
      <c r="E45" s="152"/>
      <c r="F45" s="149"/>
      <c r="G45" s="153">
        <f ca="1">IFERROR(NOW()-F45,"")</f>
        <v>45977.019862615743</v>
      </c>
      <c r="H45" s="149"/>
      <c r="I45" s="151" t="str">
        <f>IFERROR(VLOOKUP(D45,DB!A:F,6,0),"")</f>
        <v/>
      </c>
      <c r="J45" s="151" t="str">
        <f>IFERROR(VLOOKUP(D45,DB!A:G,7,0),"")</f>
        <v/>
      </c>
      <c r="K45" s="154"/>
      <c r="L45" s="155" t="str">
        <f>IFERROR(VLOOKUP(D45,DB!A:I,9,0),"")</f>
        <v/>
      </c>
    </row>
    <row r="46" spans="1:12" ht="15" customHeight="1">
      <c r="A46" s="150"/>
      <c r="B46" s="151" t="str">
        <f>IFERROR(VLOOKUP(D46,DB!A:K,11,0),"")</f>
        <v/>
      </c>
      <c r="C46" s="151"/>
      <c r="D46" s="151"/>
      <c r="E46" s="152"/>
      <c r="F46" s="149"/>
      <c r="G46" s="153">
        <f ca="1">IFERROR(NOW()-F46,"")</f>
        <v>45977.019862615743</v>
      </c>
      <c r="H46" s="149"/>
      <c r="I46" s="151" t="str">
        <f>IFERROR(VLOOKUP(D46,DB!A:F,6,0),"")</f>
        <v/>
      </c>
      <c r="J46" s="151" t="str">
        <f>IFERROR(VLOOKUP(D46,DB!A:G,7,0),"")</f>
        <v/>
      </c>
      <c r="K46" s="154"/>
      <c r="L46" s="155" t="str">
        <f>IFERROR(VLOOKUP(D46,DB!A:I,9,0),"")</f>
        <v/>
      </c>
    </row>
    <row r="47" spans="1:12" ht="15" customHeight="1">
      <c r="A47" s="150"/>
      <c r="B47" s="151" t="str">
        <f>IFERROR(VLOOKUP(D47,DB!A:K,11,0),"")</f>
        <v/>
      </c>
      <c r="C47" s="151"/>
      <c r="D47" s="151"/>
      <c r="E47" s="152"/>
      <c r="F47" s="149"/>
      <c r="G47" s="153">
        <f ca="1">IFERROR(NOW()-F47,"")</f>
        <v>45977.019862615743</v>
      </c>
      <c r="H47" s="149"/>
      <c r="I47" s="151" t="str">
        <f>IFERROR(VLOOKUP(D47,DB!A:F,6,0),"")</f>
        <v/>
      </c>
      <c r="J47" s="151" t="str">
        <f>IFERROR(VLOOKUP(D47,DB!A:G,7,0),"")</f>
        <v/>
      </c>
      <c r="K47" s="154"/>
      <c r="L47" s="155" t="str">
        <f>IFERROR(VLOOKUP(D47,DB!A:I,9,0),"")</f>
        <v/>
      </c>
    </row>
    <row r="48" spans="1:12" ht="15" customHeight="1">
      <c r="A48" s="150"/>
      <c r="B48" s="151" t="str">
        <f>IFERROR(VLOOKUP(D48,DB!A:K,11,0),"")</f>
        <v/>
      </c>
      <c r="C48" s="151"/>
      <c r="D48" s="151"/>
      <c r="E48" s="152"/>
      <c r="F48" s="149"/>
      <c r="G48" s="153">
        <f ca="1">IFERROR(NOW()-F48,"")</f>
        <v>45977.019862615743</v>
      </c>
      <c r="H48" s="149"/>
      <c r="I48" s="151" t="str">
        <f>IFERROR(VLOOKUP(D48,DB!A:F,6,0),"")</f>
        <v/>
      </c>
      <c r="J48" s="151" t="str">
        <f>IFERROR(VLOOKUP(D48,DB!A:G,7,0),"")</f>
        <v/>
      </c>
      <c r="K48" s="154"/>
      <c r="L48" s="155" t="str">
        <f>IFERROR(VLOOKUP(D48,DB!A:I,9,0),"")</f>
        <v/>
      </c>
    </row>
    <row r="49" spans="1:12" ht="15" customHeight="1">
      <c r="A49" s="150"/>
      <c r="B49" s="151" t="str">
        <f>IFERROR(VLOOKUP(D49,DB!A:K,11,0),"")</f>
        <v/>
      </c>
      <c r="C49" s="151"/>
      <c r="D49" s="151"/>
      <c r="E49" s="152"/>
      <c r="F49" s="149"/>
      <c r="G49" s="153">
        <f ca="1">IFERROR(NOW()-F49,"")</f>
        <v>45977.019862615743</v>
      </c>
      <c r="H49" s="149"/>
      <c r="I49" s="151" t="str">
        <f>IFERROR(VLOOKUP(D49,DB!A:F,6,0),"")</f>
        <v/>
      </c>
      <c r="J49" s="151" t="str">
        <f>IFERROR(VLOOKUP(D49,DB!A:G,7,0),"")</f>
        <v/>
      </c>
      <c r="K49" s="154"/>
      <c r="L49" s="155" t="str">
        <f>IFERROR(VLOOKUP(D49,DB!A:I,9,0),"")</f>
        <v/>
      </c>
    </row>
    <row r="50" spans="1:12" ht="15" customHeight="1">
      <c r="A50" s="150"/>
      <c r="B50" s="151" t="str">
        <f>IFERROR(VLOOKUP(D50,DB!A:K,11,0),"")</f>
        <v/>
      </c>
      <c r="C50" s="151"/>
      <c r="D50" s="151"/>
      <c r="E50" s="152"/>
      <c r="F50" s="149"/>
      <c r="G50" s="153">
        <f ca="1">IFERROR(NOW()-F50,"")</f>
        <v>45977.019862615743</v>
      </c>
      <c r="H50" s="149"/>
      <c r="I50" s="151" t="str">
        <f>IFERROR(VLOOKUP(D50,DB!A:F,6,0),"")</f>
        <v/>
      </c>
      <c r="J50" s="151" t="str">
        <f>IFERROR(VLOOKUP(D50,DB!A:G,7,0),"")</f>
        <v/>
      </c>
      <c r="K50" s="154"/>
      <c r="L50" s="155" t="str">
        <f>IFERROR(VLOOKUP(D50,DB!A:I,9,0),"")</f>
        <v/>
      </c>
    </row>
    <row r="51" spans="1:12" ht="15" customHeight="1">
      <c r="A51" s="150"/>
      <c r="B51" s="151" t="str">
        <f>IFERROR(VLOOKUP(D51,DB!A:K,11,0),"")</f>
        <v/>
      </c>
      <c r="C51" s="151"/>
      <c r="D51" s="151"/>
      <c r="E51" s="152"/>
      <c r="F51" s="149"/>
      <c r="G51" s="153">
        <f ca="1">IFERROR(NOW()-F51,"")</f>
        <v>45977.019862615743</v>
      </c>
      <c r="H51" s="149"/>
      <c r="I51" s="151" t="str">
        <f>IFERROR(VLOOKUP(D51,DB!A:F,6,0),"")</f>
        <v/>
      </c>
      <c r="J51" s="151" t="str">
        <f>IFERROR(VLOOKUP(D51,DB!A:G,7,0),"")</f>
        <v/>
      </c>
      <c r="K51" s="154"/>
      <c r="L51" s="155" t="str">
        <f>IFERROR(VLOOKUP(D51,DB!A:I,9,0),"")</f>
        <v/>
      </c>
    </row>
    <row r="52" spans="1:12" ht="15" customHeight="1">
      <c r="A52" s="150"/>
      <c r="B52" s="151" t="str">
        <f>IFERROR(VLOOKUP(D52,DB!A:K,11,0),"")</f>
        <v/>
      </c>
      <c r="C52" s="151"/>
      <c r="D52" s="151"/>
      <c r="E52" s="152"/>
      <c r="F52" s="149"/>
      <c r="G52" s="153">
        <f ca="1">IFERROR(NOW()-F52,"")</f>
        <v>45977.019862615743</v>
      </c>
      <c r="H52" s="149"/>
      <c r="I52" s="151" t="str">
        <f>IFERROR(VLOOKUP(D52,DB!A:F,6,0),"")</f>
        <v/>
      </c>
      <c r="J52" s="151" t="str">
        <f>IFERROR(VLOOKUP(D52,DB!A:G,7,0),"")</f>
        <v/>
      </c>
      <c r="K52" s="154"/>
      <c r="L52" s="155" t="str">
        <f>IFERROR(VLOOKUP(D52,DB!A:I,9,0),"")</f>
        <v/>
      </c>
    </row>
    <row r="53" spans="1:12" ht="15" customHeight="1">
      <c r="A53" s="150"/>
      <c r="B53" s="151" t="str">
        <f>IFERROR(VLOOKUP(D53,DB!A:K,11,0),"")</f>
        <v/>
      </c>
      <c r="C53" s="151"/>
      <c r="D53" s="151"/>
      <c r="E53" s="152"/>
      <c r="F53" s="149"/>
      <c r="G53" s="153">
        <f ca="1">IFERROR(NOW()-F53,"")</f>
        <v>45977.019862615743</v>
      </c>
      <c r="H53" s="149"/>
      <c r="I53" s="151" t="str">
        <f>IFERROR(VLOOKUP(D53,DB!A:F,6,0),"")</f>
        <v/>
      </c>
      <c r="J53" s="151" t="str">
        <f>IFERROR(VLOOKUP(D53,DB!A:G,7,0),"")</f>
        <v/>
      </c>
      <c r="K53" s="154"/>
      <c r="L53" s="155" t="str">
        <f>IFERROR(VLOOKUP(D53,DB!A:I,9,0),"")</f>
        <v/>
      </c>
    </row>
    <row r="54" spans="1:12" ht="15" customHeight="1">
      <c r="A54" s="150"/>
      <c r="B54" s="151" t="str">
        <f>IFERROR(VLOOKUP(D54,DB!A:K,11,0),"")</f>
        <v/>
      </c>
      <c r="C54" s="151"/>
      <c r="D54" s="151"/>
      <c r="E54" s="152"/>
      <c r="F54" s="149"/>
      <c r="G54" s="153">
        <f ca="1">IFERROR(NOW()-F54,"")</f>
        <v>45977.019862615743</v>
      </c>
      <c r="H54" s="149"/>
      <c r="I54" s="151" t="str">
        <f>IFERROR(VLOOKUP(D54,DB!A:F,6,0),"")</f>
        <v/>
      </c>
      <c r="J54" s="151" t="str">
        <f>IFERROR(VLOOKUP(D54,DB!A:G,7,0),"")</f>
        <v/>
      </c>
      <c r="K54" s="154"/>
      <c r="L54" s="155" t="str">
        <f>IFERROR(VLOOKUP(D54,DB!A:I,9,0),"")</f>
        <v/>
      </c>
    </row>
    <row r="55" spans="1:12" ht="15" customHeight="1">
      <c r="A55" s="150"/>
      <c r="B55" s="151" t="str">
        <f>IFERROR(VLOOKUP(D55,DB!A:K,11,0),"")</f>
        <v/>
      </c>
      <c r="C55" s="151"/>
      <c r="D55" s="151"/>
      <c r="E55" s="152"/>
      <c r="F55" s="149"/>
      <c r="G55" s="153">
        <f ca="1">IFERROR(NOW()-F55,"")</f>
        <v>45977.019862615743</v>
      </c>
      <c r="H55" s="149"/>
      <c r="I55" s="151" t="str">
        <f>IFERROR(VLOOKUP(D55,DB!A:F,6,0),"")</f>
        <v/>
      </c>
      <c r="J55" s="151" t="str">
        <f>IFERROR(VLOOKUP(D55,DB!A:G,7,0),"")</f>
        <v/>
      </c>
      <c r="K55" s="154"/>
      <c r="L55" s="155" t="str">
        <f>IFERROR(VLOOKUP(D55,DB!A:I,9,0),"")</f>
        <v/>
      </c>
    </row>
    <row r="56" spans="1:12" ht="15" customHeight="1">
      <c r="A56" s="150"/>
      <c r="B56" s="151" t="str">
        <f>IFERROR(VLOOKUP(D56,DB!A:K,11,0),"")</f>
        <v/>
      </c>
      <c r="C56" s="151"/>
      <c r="D56" s="151"/>
      <c r="E56" s="152"/>
      <c r="F56" s="149"/>
      <c r="G56" s="153">
        <f ca="1">IFERROR(NOW()-F56,"")</f>
        <v>45977.019862615743</v>
      </c>
      <c r="H56" s="149"/>
      <c r="I56" s="151" t="str">
        <f>IFERROR(VLOOKUP(D56,DB!A:F,6,0),"")</f>
        <v/>
      </c>
      <c r="J56" s="151" t="str">
        <f>IFERROR(VLOOKUP(D56,DB!A:G,7,0),"")</f>
        <v/>
      </c>
      <c r="K56" s="154"/>
      <c r="L56" s="155" t="str">
        <f>IFERROR(VLOOKUP(D56,DB!A:I,9,0),"")</f>
        <v/>
      </c>
    </row>
    <row r="57" spans="1:12" ht="15" customHeight="1">
      <c r="A57" s="150"/>
      <c r="B57" s="151" t="str">
        <f>IFERROR(VLOOKUP(D57,DB!A:K,11,0),"")</f>
        <v/>
      </c>
      <c r="C57" s="151"/>
      <c r="D57" s="151"/>
      <c r="E57" s="152"/>
      <c r="F57" s="149"/>
      <c r="G57" s="153">
        <f ca="1">IFERROR(NOW()-F57,"")</f>
        <v>45977.019862615743</v>
      </c>
      <c r="H57" s="149"/>
      <c r="I57" s="151" t="str">
        <f>IFERROR(VLOOKUP(D57,DB!A:F,6,0),"")</f>
        <v/>
      </c>
      <c r="J57" s="151" t="str">
        <f>IFERROR(VLOOKUP(D57,DB!A:G,7,0),"")</f>
        <v/>
      </c>
      <c r="K57" s="154"/>
      <c r="L57" s="155" t="str">
        <f>IFERROR(VLOOKUP(D57,DB!A:I,9,0),"")</f>
        <v/>
      </c>
    </row>
    <row r="58" spans="1:12" ht="15" customHeight="1">
      <c r="A58" s="150"/>
      <c r="B58" s="151" t="str">
        <f>IFERROR(VLOOKUP(D58,DB!A:K,11,0),"")</f>
        <v/>
      </c>
      <c r="C58" s="151"/>
      <c r="D58" s="151"/>
      <c r="E58" s="152"/>
      <c r="F58" s="149"/>
      <c r="G58" s="153">
        <f ca="1">IFERROR(NOW()-F58,"")</f>
        <v>45977.019862615743</v>
      </c>
      <c r="H58" s="149"/>
      <c r="I58" s="151" t="str">
        <f>IFERROR(VLOOKUP(D58,DB!A:F,6,0),"")</f>
        <v/>
      </c>
      <c r="J58" s="151" t="str">
        <f>IFERROR(VLOOKUP(D58,DB!A:G,7,0),"")</f>
        <v/>
      </c>
      <c r="K58" s="154"/>
      <c r="L58" s="155" t="str">
        <f>IFERROR(VLOOKUP(D58,DB!A:I,9,0),"")</f>
        <v/>
      </c>
    </row>
    <row r="59" spans="1:12" ht="15" customHeight="1">
      <c r="A59" s="150"/>
      <c r="B59" s="151" t="str">
        <f>IFERROR(VLOOKUP(D59,DB!A:K,11,0),"")</f>
        <v/>
      </c>
      <c r="C59" s="151"/>
      <c r="D59" s="151"/>
      <c r="E59" s="152"/>
      <c r="F59" s="149"/>
      <c r="G59" s="153">
        <f ca="1">IFERROR(NOW()-F59,"")</f>
        <v>45977.019862615743</v>
      </c>
      <c r="H59" s="149"/>
      <c r="I59" s="151" t="str">
        <f>IFERROR(VLOOKUP(D59,DB!A:F,6,0),"")</f>
        <v/>
      </c>
      <c r="J59" s="151" t="str">
        <f>IFERROR(VLOOKUP(D59,DB!A:G,7,0),"")</f>
        <v/>
      </c>
      <c r="K59" s="154"/>
      <c r="L59" s="155" t="str">
        <f>IFERROR(VLOOKUP(D59,DB!A:I,9,0),"")</f>
        <v/>
      </c>
    </row>
    <row r="60" spans="1:12" ht="15" customHeight="1">
      <c r="A60" s="150"/>
      <c r="B60" s="151" t="str">
        <f>IFERROR(VLOOKUP(D60,DB!A:K,11,0),"")</f>
        <v/>
      </c>
      <c r="C60" s="151"/>
      <c r="D60" s="151"/>
      <c r="E60" s="152"/>
      <c r="F60" s="149"/>
      <c r="G60" s="153">
        <f ca="1">IFERROR(NOW()-F60,"")</f>
        <v>45977.019862615743</v>
      </c>
      <c r="H60" s="149"/>
      <c r="I60" s="151" t="str">
        <f>IFERROR(VLOOKUP(D60,DB!A:F,6,0),"")</f>
        <v/>
      </c>
      <c r="J60" s="151" t="str">
        <f>IFERROR(VLOOKUP(D60,DB!A:G,7,0),"")</f>
        <v/>
      </c>
      <c r="K60" s="154"/>
      <c r="L60" s="155" t="str">
        <f>IFERROR(VLOOKUP(D60,DB!A:I,9,0),"")</f>
        <v/>
      </c>
    </row>
    <row r="61" spans="1:12" ht="15" customHeight="1">
      <c r="A61" s="150"/>
      <c r="B61" s="151" t="str">
        <f>IFERROR(VLOOKUP(D61,DB!A:K,11,0),"")</f>
        <v/>
      </c>
      <c r="C61" s="151"/>
      <c r="D61" s="151"/>
      <c r="E61" s="152"/>
      <c r="F61" s="149"/>
      <c r="G61" s="153">
        <f ca="1">IFERROR(NOW()-F61,"")</f>
        <v>45977.019862615743</v>
      </c>
      <c r="H61" s="149"/>
      <c r="I61" s="151" t="str">
        <f>IFERROR(VLOOKUP(D61,DB!A:F,6,0),"")</f>
        <v/>
      </c>
      <c r="J61" s="151" t="str">
        <f>IFERROR(VLOOKUP(D61,DB!A:G,7,0),"")</f>
        <v/>
      </c>
      <c r="K61" s="154"/>
      <c r="L61" s="155" t="str">
        <f>IFERROR(VLOOKUP(D61,DB!A:I,9,0),"")</f>
        <v/>
      </c>
    </row>
    <row r="62" spans="1:12" ht="15" customHeight="1">
      <c r="A62" s="150"/>
      <c r="B62" s="151" t="str">
        <f>IFERROR(VLOOKUP(D62,DB!A:K,11,0),"")</f>
        <v/>
      </c>
      <c r="C62" s="151"/>
      <c r="D62" s="151"/>
      <c r="E62" s="152"/>
      <c r="F62" s="149"/>
      <c r="G62" s="153">
        <f ca="1">IFERROR(NOW()-F62,"")</f>
        <v>45977.019862615743</v>
      </c>
      <c r="H62" s="149"/>
      <c r="I62" s="151" t="str">
        <f>IFERROR(VLOOKUP(D62,DB!A:F,6,0),"")</f>
        <v/>
      </c>
      <c r="J62" s="151" t="str">
        <f>IFERROR(VLOOKUP(D62,DB!A:G,7,0),"")</f>
        <v/>
      </c>
      <c r="K62" s="154"/>
      <c r="L62" s="155" t="str">
        <f>IFERROR(VLOOKUP(D62,DB!A:I,9,0),"")</f>
        <v/>
      </c>
    </row>
    <row r="63" spans="1:12" ht="15" customHeight="1">
      <c r="A63" s="150"/>
      <c r="B63" s="151" t="str">
        <f>IFERROR(VLOOKUP(D63,DB!A:K,11,0),"")</f>
        <v/>
      </c>
      <c r="C63" s="151"/>
      <c r="D63" s="151"/>
      <c r="E63" s="152"/>
      <c r="F63" s="149"/>
      <c r="G63" s="153">
        <f ca="1">IFERROR(NOW()-F63,"")</f>
        <v>45977.019862615743</v>
      </c>
      <c r="H63" s="149"/>
      <c r="I63" s="151" t="str">
        <f>IFERROR(VLOOKUP(D63,DB!A:F,6,0),"")</f>
        <v/>
      </c>
      <c r="J63" s="151" t="str">
        <f>IFERROR(VLOOKUP(D63,DB!A:G,7,0),"")</f>
        <v/>
      </c>
      <c r="K63" s="154"/>
      <c r="L63" s="155" t="str">
        <f>IFERROR(VLOOKUP(D63,DB!A:I,9,0),"")</f>
        <v/>
      </c>
    </row>
    <row r="64" spans="1:12" ht="15" customHeight="1">
      <c r="A64" s="150"/>
      <c r="B64" s="151" t="str">
        <f>IFERROR(VLOOKUP(D64,DB!A:K,11,0),"")</f>
        <v/>
      </c>
      <c r="C64" s="151"/>
      <c r="D64" s="151"/>
      <c r="E64" s="152"/>
      <c r="F64" s="149"/>
      <c r="G64" s="153">
        <f ca="1">IFERROR(NOW()-F64,"")</f>
        <v>45977.019862615743</v>
      </c>
      <c r="H64" s="149"/>
      <c r="I64" s="151" t="str">
        <f>IFERROR(VLOOKUP(D64,DB!A:F,6,0),"")</f>
        <v/>
      </c>
      <c r="J64" s="151" t="str">
        <f>IFERROR(VLOOKUP(D64,DB!A:G,7,0),"")</f>
        <v/>
      </c>
      <c r="K64" s="154"/>
      <c r="L64" s="155" t="str">
        <f>IFERROR(VLOOKUP(D64,DB!A:I,9,0),"")</f>
        <v/>
      </c>
    </row>
    <row r="65" spans="1:12" ht="15" customHeight="1">
      <c r="A65" s="150"/>
      <c r="B65" s="151" t="str">
        <f>IFERROR(VLOOKUP(D65,DB!A:K,11,0),"")</f>
        <v/>
      </c>
      <c r="C65" s="151"/>
      <c r="D65" s="151"/>
      <c r="E65" s="152"/>
      <c r="F65" s="149"/>
      <c r="G65" s="153">
        <f ca="1">IFERROR(NOW()-F65,"")</f>
        <v>45977.019862615743</v>
      </c>
      <c r="H65" s="149"/>
      <c r="I65" s="151" t="str">
        <f>IFERROR(VLOOKUP(D65,DB!A:F,6,0),"")</f>
        <v/>
      </c>
      <c r="J65" s="151" t="str">
        <f>IFERROR(VLOOKUP(D65,DB!A:G,7,0),"")</f>
        <v/>
      </c>
      <c r="K65" s="154"/>
      <c r="L65" s="155" t="str">
        <f>IFERROR(VLOOKUP(D65,DB!A:I,9,0),"")</f>
        <v/>
      </c>
    </row>
    <row r="66" spans="1:12" ht="15" customHeight="1">
      <c r="A66" s="150"/>
      <c r="B66" s="151" t="str">
        <f>IFERROR(VLOOKUP(D66,DB!A:K,11,0),"")</f>
        <v/>
      </c>
      <c r="C66" s="151"/>
      <c r="D66" s="151"/>
      <c r="E66" s="152"/>
      <c r="F66" s="149"/>
      <c r="G66" s="153">
        <f ca="1">IFERROR(NOW()-F66,"")</f>
        <v>45977.019862615743</v>
      </c>
      <c r="H66" s="149"/>
      <c r="I66" s="151" t="str">
        <f>IFERROR(VLOOKUP(D66,DB!A:F,6,0),"")</f>
        <v/>
      </c>
      <c r="J66" s="151" t="str">
        <f>IFERROR(VLOOKUP(D66,DB!A:G,7,0),"")</f>
        <v/>
      </c>
      <c r="K66" s="154"/>
      <c r="L66" s="155" t="str">
        <f>IFERROR(VLOOKUP(D66,DB!A:I,9,0),"")</f>
        <v/>
      </c>
    </row>
    <row r="67" spans="1:12" ht="15" customHeight="1">
      <c r="A67" s="150"/>
      <c r="B67" s="151" t="str">
        <f>IFERROR(VLOOKUP(D67,DB!A:K,11,0),"")</f>
        <v/>
      </c>
      <c r="C67" s="151"/>
      <c r="D67" s="151"/>
      <c r="E67" s="152"/>
      <c r="F67" s="149"/>
      <c r="G67" s="153">
        <f ca="1">IFERROR(NOW()-F67,"")</f>
        <v>45977.019862615743</v>
      </c>
      <c r="H67" s="149"/>
      <c r="I67" s="151" t="str">
        <f>IFERROR(VLOOKUP(D67,DB!A:F,6,0),"")</f>
        <v/>
      </c>
      <c r="J67" s="151" t="str">
        <f>IFERROR(VLOOKUP(D67,DB!A:G,7,0),"")</f>
        <v/>
      </c>
      <c r="K67" s="154"/>
      <c r="L67" s="155" t="str">
        <f>IFERROR(VLOOKUP(D67,DB!A:I,9,0),"")</f>
        <v/>
      </c>
    </row>
    <row r="68" spans="1:12" ht="15" customHeight="1">
      <c r="A68" s="150"/>
      <c r="B68" s="151" t="str">
        <f>IFERROR(VLOOKUP(D68,DB!A:K,11,0),"")</f>
        <v/>
      </c>
      <c r="C68" s="151"/>
      <c r="D68" s="151"/>
      <c r="E68" s="152"/>
      <c r="F68" s="149"/>
      <c r="G68" s="153">
        <f ca="1">IFERROR(NOW()-F68,"")</f>
        <v>45977.019862615743</v>
      </c>
      <c r="H68" s="149"/>
      <c r="I68" s="151" t="str">
        <f>IFERROR(VLOOKUP(D68,DB!A:F,6,0),"")</f>
        <v/>
      </c>
      <c r="J68" s="151" t="str">
        <f>IFERROR(VLOOKUP(D68,DB!A:G,7,0),"")</f>
        <v/>
      </c>
      <c r="K68" s="154"/>
      <c r="L68" s="155" t="str">
        <f>IFERROR(VLOOKUP(D68,DB!A:I,9,0),"")</f>
        <v/>
      </c>
    </row>
    <row r="69" spans="1:12" ht="15" customHeight="1">
      <c r="A69" s="150"/>
      <c r="B69" s="151" t="str">
        <f>IFERROR(VLOOKUP(D69,DB!A:K,11,0),"")</f>
        <v/>
      </c>
      <c r="C69" s="151"/>
      <c r="D69" s="151"/>
      <c r="E69" s="152"/>
      <c r="F69" s="149"/>
      <c r="G69" s="153">
        <f ca="1">IFERROR(NOW()-F69,"")</f>
        <v>45977.019862615743</v>
      </c>
      <c r="H69" s="149"/>
      <c r="I69" s="151" t="str">
        <f>IFERROR(VLOOKUP(D69,DB!A:F,6,0),"")</f>
        <v/>
      </c>
      <c r="J69" s="151" t="str">
        <f>IFERROR(VLOOKUP(D69,DB!A:G,7,0),"")</f>
        <v/>
      </c>
      <c r="K69" s="154"/>
      <c r="L69" s="155" t="str">
        <f>IFERROR(VLOOKUP(D69,DB!A:I,9,0),"")</f>
        <v/>
      </c>
    </row>
    <row r="70" spans="1:12" ht="15" customHeight="1">
      <c r="A70" s="150"/>
      <c r="B70" s="151" t="str">
        <f>IFERROR(VLOOKUP(D70,DB!A:K,11,0),"")</f>
        <v/>
      </c>
      <c r="C70" s="151"/>
      <c r="D70" s="151"/>
      <c r="E70" s="152"/>
      <c r="F70" s="149"/>
      <c r="G70" s="153">
        <f ca="1">IFERROR(NOW()-F70,"")</f>
        <v>45977.019862615743</v>
      </c>
      <c r="H70" s="149"/>
      <c r="I70" s="151" t="str">
        <f>IFERROR(VLOOKUP(D70,DB!A:F,6,0),"")</f>
        <v/>
      </c>
      <c r="J70" s="151" t="str">
        <f>IFERROR(VLOOKUP(D70,DB!A:G,7,0),"")</f>
        <v/>
      </c>
      <c r="K70" s="154"/>
      <c r="L70" s="155" t="str">
        <f>IFERROR(VLOOKUP(D70,DB!A:I,9,0),"")</f>
        <v/>
      </c>
    </row>
    <row r="71" spans="1:12" ht="15" customHeight="1">
      <c r="A71" s="150"/>
      <c r="B71" s="151" t="str">
        <f>IFERROR(VLOOKUP(D71,DB!A:K,11,0),"")</f>
        <v/>
      </c>
      <c r="C71" s="151"/>
      <c r="D71" s="151"/>
      <c r="E71" s="152"/>
      <c r="F71" s="149"/>
      <c r="G71" s="153">
        <f ca="1">IFERROR(NOW()-F71,"")</f>
        <v>45977.019862615743</v>
      </c>
      <c r="H71" s="149"/>
      <c r="I71" s="151" t="str">
        <f>IFERROR(VLOOKUP(D71,DB!A:F,6,0),"")</f>
        <v/>
      </c>
      <c r="J71" s="151" t="str">
        <f>IFERROR(VLOOKUP(D71,DB!A:G,7,0),"")</f>
        <v/>
      </c>
      <c r="K71" s="154"/>
      <c r="L71" s="155" t="str">
        <f>IFERROR(VLOOKUP(D71,DB!A:I,9,0),"")</f>
        <v/>
      </c>
    </row>
    <row r="72" spans="1:12" ht="15" customHeight="1">
      <c r="A72" s="150"/>
      <c r="B72" s="151" t="str">
        <f>IFERROR(VLOOKUP(D72,DB!A:K,11,0),"")</f>
        <v/>
      </c>
      <c r="C72" s="151"/>
      <c r="D72" s="151"/>
      <c r="E72" s="152"/>
      <c r="F72" s="149"/>
      <c r="G72" s="153">
        <f ca="1">IFERROR(NOW()-F72,"")</f>
        <v>45977.019862615743</v>
      </c>
      <c r="H72" s="149"/>
      <c r="I72" s="151" t="str">
        <f>IFERROR(VLOOKUP(D72,DB!A:F,6,0),"")</f>
        <v/>
      </c>
      <c r="J72" s="151" t="str">
        <f>IFERROR(VLOOKUP(D72,DB!A:G,7,0),"")</f>
        <v/>
      </c>
      <c r="K72" s="154"/>
      <c r="L72" s="155" t="str">
        <f>IFERROR(VLOOKUP(D72,DB!A:I,9,0),"")</f>
        <v/>
      </c>
    </row>
    <row r="73" spans="1:12" ht="15" customHeight="1">
      <c r="A73" s="150"/>
      <c r="B73" s="151" t="str">
        <f>IFERROR(VLOOKUP(D73,DB!A:K,11,0),"")</f>
        <v/>
      </c>
      <c r="C73" s="151"/>
      <c r="D73" s="151"/>
      <c r="E73" s="152"/>
      <c r="F73" s="149"/>
      <c r="G73" s="153">
        <f ca="1">IFERROR(NOW()-F73,"")</f>
        <v>45977.019862615743</v>
      </c>
      <c r="H73" s="149"/>
      <c r="I73" s="151" t="str">
        <f>IFERROR(VLOOKUP(D73,DB!A:F,6,0),"")</f>
        <v/>
      </c>
      <c r="J73" s="151" t="str">
        <f>IFERROR(VLOOKUP(D73,DB!A:G,7,0),"")</f>
        <v/>
      </c>
      <c r="K73" s="154"/>
      <c r="L73" s="155" t="str">
        <f>IFERROR(VLOOKUP(D73,DB!A:I,9,0),"")</f>
        <v/>
      </c>
    </row>
    <row r="74" spans="1:12" ht="15" customHeight="1">
      <c r="A74" s="150"/>
      <c r="B74" s="151" t="str">
        <f>IFERROR(VLOOKUP(D74,DB!A:K,11,0),"")</f>
        <v/>
      </c>
      <c r="C74" s="151"/>
      <c r="D74" s="151"/>
      <c r="E74" s="152"/>
      <c r="F74" s="149"/>
      <c r="G74" s="153">
        <f ca="1">IFERROR(NOW()-F74,"")</f>
        <v>45977.019862615743</v>
      </c>
      <c r="H74" s="149"/>
      <c r="I74" s="151" t="str">
        <f>IFERROR(VLOOKUP(D74,DB!A:F,6,0),"")</f>
        <v/>
      </c>
      <c r="J74" s="151" t="str">
        <f>IFERROR(VLOOKUP(D74,DB!A:G,7,0),"")</f>
        <v/>
      </c>
      <c r="K74" s="154"/>
      <c r="L74" s="155" t="str">
        <f>IFERROR(VLOOKUP(D74,DB!A:I,9,0),"")</f>
        <v/>
      </c>
    </row>
    <row r="75" spans="1:12" ht="15" customHeight="1">
      <c r="A75" s="150"/>
      <c r="B75" s="151" t="str">
        <f>IFERROR(VLOOKUP(D75,DB!A:K,11,0),"")</f>
        <v/>
      </c>
      <c r="C75" s="151"/>
      <c r="D75" s="151"/>
      <c r="E75" s="152"/>
      <c r="F75" s="149"/>
      <c r="G75" s="153">
        <f ca="1">IFERROR(NOW()-F75,"")</f>
        <v>45977.019862615743</v>
      </c>
      <c r="H75" s="149"/>
      <c r="I75" s="151" t="str">
        <f>IFERROR(VLOOKUP(D75,DB!A:F,6,0),"")</f>
        <v/>
      </c>
      <c r="J75" s="151" t="str">
        <f>IFERROR(VLOOKUP(D75,DB!A:G,7,0),"")</f>
        <v/>
      </c>
      <c r="K75" s="154"/>
      <c r="L75" s="155" t="str">
        <f>IFERROR(VLOOKUP(D75,DB!A:I,9,0),"")</f>
        <v/>
      </c>
    </row>
    <row r="76" spans="1:12" ht="15" customHeight="1">
      <c r="A76" s="150"/>
      <c r="B76" s="151" t="str">
        <f>IFERROR(VLOOKUP(D76,DB!A:K,11,0),"")</f>
        <v/>
      </c>
      <c r="C76" s="151"/>
      <c r="D76" s="151"/>
      <c r="E76" s="152"/>
      <c r="F76" s="149"/>
      <c r="G76" s="153">
        <f ca="1">IFERROR(NOW()-F76,"")</f>
        <v>45977.019862615743</v>
      </c>
      <c r="H76" s="149"/>
      <c r="I76" s="151" t="str">
        <f>IFERROR(VLOOKUP(D76,DB!A:F,6,0),"")</f>
        <v/>
      </c>
      <c r="J76" s="151" t="str">
        <f>IFERROR(VLOOKUP(D76,DB!A:G,7,0),"")</f>
        <v/>
      </c>
      <c r="K76" s="154"/>
      <c r="L76" s="155" t="str">
        <f>IFERROR(VLOOKUP(D76,DB!A:I,9,0),"")</f>
        <v/>
      </c>
    </row>
    <row r="77" spans="1:12" ht="15" customHeight="1">
      <c r="A77" s="150"/>
      <c r="B77" s="151" t="str">
        <f>IFERROR(VLOOKUP(D77,DB!A:K,11,0),"")</f>
        <v/>
      </c>
      <c r="C77" s="151"/>
      <c r="D77" s="151"/>
      <c r="E77" s="152"/>
      <c r="F77" s="149"/>
      <c r="G77" s="153">
        <f ca="1">IFERROR(NOW()-F77,"")</f>
        <v>45977.019862615743</v>
      </c>
      <c r="H77" s="149"/>
      <c r="I77" s="151" t="str">
        <f>IFERROR(VLOOKUP(D77,DB!A:F,6,0),"")</f>
        <v/>
      </c>
      <c r="J77" s="151" t="str">
        <f>IFERROR(VLOOKUP(D77,DB!A:G,7,0),"")</f>
        <v/>
      </c>
      <c r="K77" s="154"/>
      <c r="L77" s="155" t="str">
        <f>IFERROR(VLOOKUP(D77,DB!A:I,9,0),"")</f>
        <v/>
      </c>
    </row>
    <row r="78" spans="1:12" ht="15" customHeight="1">
      <c r="A78" s="150"/>
      <c r="B78" s="151" t="str">
        <f>IFERROR(VLOOKUP(D78,DB!A:K,11,0),"")</f>
        <v/>
      </c>
      <c r="C78" s="151"/>
      <c r="D78" s="151"/>
      <c r="E78" s="152"/>
      <c r="F78" s="149"/>
      <c r="G78" s="153">
        <f ca="1">IFERROR(NOW()-F78,"")</f>
        <v>45977.019862615743</v>
      </c>
      <c r="H78" s="149"/>
      <c r="I78" s="151" t="str">
        <f>IFERROR(VLOOKUP(D78,DB!A:F,6,0),"")</f>
        <v/>
      </c>
      <c r="J78" s="151" t="str">
        <f>IFERROR(VLOOKUP(D78,DB!A:G,7,0),"")</f>
        <v/>
      </c>
      <c r="K78" s="154"/>
      <c r="L78" s="155" t="str">
        <f>IFERROR(VLOOKUP(D78,DB!A:I,9,0),"")</f>
        <v/>
      </c>
    </row>
    <row r="79" spans="1:12" ht="15" customHeight="1">
      <c r="A79" s="150"/>
      <c r="B79" s="151" t="str">
        <f>IFERROR(VLOOKUP(D79,DB!A:K,11,0),"")</f>
        <v/>
      </c>
      <c r="C79" s="151"/>
      <c r="D79" s="151"/>
      <c r="E79" s="152"/>
      <c r="F79" s="149"/>
      <c r="G79" s="153">
        <f ca="1">IFERROR(NOW()-F79,"")</f>
        <v>45977.019862615743</v>
      </c>
      <c r="H79" s="149"/>
      <c r="I79" s="151" t="str">
        <f>IFERROR(VLOOKUP(D79,DB!A:F,6,0),"")</f>
        <v/>
      </c>
      <c r="J79" s="151" t="str">
        <f>IFERROR(VLOOKUP(D79,DB!A:G,7,0),"")</f>
        <v/>
      </c>
      <c r="K79" s="154"/>
      <c r="L79" s="155" t="str">
        <f>IFERROR(VLOOKUP(D79,DB!A:I,9,0),"")</f>
        <v/>
      </c>
    </row>
    <row r="80" spans="1:12" ht="15" customHeight="1">
      <c r="A80" s="150"/>
      <c r="B80" s="151" t="str">
        <f>IFERROR(VLOOKUP(D80,DB!A:K,11,0),"")</f>
        <v/>
      </c>
      <c r="C80" s="151"/>
      <c r="D80" s="151"/>
      <c r="E80" s="152"/>
      <c r="F80" s="149"/>
      <c r="G80" s="153">
        <f ca="1">IFERROR(NOW()-F80,"")</f>
        <v>45977.019862615743</v>
      </c>
      <c r="H80" s="149"/>
      <c r="I80" s="151" t="str">
        <f>IFERROR(VLOOKUP(D80,DB!A:F,6,0),"")</f>
        <v/>
      </c>
      <c r="J80" s="151" t="str">
        <f>IFERROR(VLOOKUP(D80,DB!A:G,7,0),"")</f>
        <v/>
      </c>
      <c r="K80" s="154"/>
      <c r="L80" s="155" t="str">
        <f>IFERROR(VLOOKUP(D80,DB!A:I,9,0),"")</f>
        <v/>
      </c>
    </row>
    <row r="81" spans="1:12" ht="15" customHeight="1">
      <c r="A81" s="150"/>
      <c r="B81" s="151" t="str">
        <f>IFERROR(VLOOKUP(D81,DB!A:K,11,0),"")</f>
        <v/>
      </c>
      <c r="C81" s="151"/>
      <c r="D81" s="151"/>
      <c r="E81" s="152"/>
      <c r="F81" s="149"/>
      <c r="G81" s="153">
        <f ca="1">IFERROR(NOW()-F81,"")</f>
        <v>45977.019862615743</v>
      </c>
      <c r="H81" s="149"/>
      <c r="I81" s="151" t="str">
        <f>IFERROR(VLOOKUP(D81,DB!A:F,6,0),"")</f>
        <v/>
      </c>
      <c r="J81" s="151" t="str">
        <f>IFERROR(VLOOKUP(D81,DB!A:G,7,0),"")</f>
        <v/>
      </c>
      <c r="K81" s="154"/>
      <c r="L81" s="155" t="str">
        <f>IFERROR(VLOOKUP(D81,DB!A:I,9,0),"")</f>
        <v/>
      </c>
    </row>
    <row r="82" spans="1:12" ht="15" customHeight="1">
      <c r="A82" s="150"/>
      <c r="B82" s="151" t="str">
        <f>IFERROR(VLOOKUP(D82,DB!A:K,11,0),"")</f>
        <v/>
      </c>
      <c r="C82" s="151"/>
      <c r="D82" s="151"/>
      <c r="E82" s="152"/>
      <c r="F82" s="149"/>
      <c r="G82" s="153">
        <f ca="1">IFERROR(NOW()-F82,"")</f>
        <v>45977.019862615743</v>
      </c>
      <c r="H82" s="149"/>
      <c r="I82" s="151" t="str">
        <f>IFERROR(VLOOKUP(D82,DB!A:F,6,0),"")</f>
        <v/>
      </c>
      <c r="J82" s="151" t="str">
        <f>IFERROR(VLOOKUP(D82,DB!A:G,7,0),"")</f>
        <v/>
      </c>
      <c r="K82" s="154"/>
      <c r="L82" s="155" t="str">
        <f>IFERROR(VLOOKUP(D82,DB!A:I,9,0),"")</f>
        <v/>
      </c>
    </row>
    <row r="83" spans="1:12" ht="15" customHeight="1">
      <c r="A83" s="150"/>
      <c r="B83" s="151" t="str">
        <f>IFERROR(VLOOKUP(D83,DB!A:K,11,0),"")</f>
        <v/>
      </c>
      <c r="C83" s="151"/>
      <c r="D83" s="151"/>
      <c r="E83" s="152"/>
      <c r="F83" s="149"/>
      <c r="G83" s="153">
        <f ca="1">IFERROR(NOW()-F83,"")</f>
        <v>45977.019862615743</v>
      </c>
      <c r="H83" s="149"/>
      <c r="I83" s="151" t="str">
        <f>IFERROR(VLOOKUP(D83,DB!A:F,6,0),"")</f>
        <v/>
      </c>
      <c r="J83" s="151" t="str">
        <f>IFERROR(VLOOKUP(D83,DB!A:G,7,0),"")</f>
        <v/>
      </c>
      <c r="K83" s="154"/>
      <c r="L83" s="155" t="str">
        <f>IFERROR(VLOOKUP(D83,DB!A:I,9,0),"")</f>
        <v/>
      </c>
    </row>
    <row r="84" spans="1:12" ht="15" customHeight="1">
      <c r="A84" s="150"/>
      <c r="B84" s="151" t="str">
        <f>IFERROR(VLOOKUP(D84,DB!A:K,11,0),"")</f>
        <v/>
      </c>
      <c r="C84" s="151"/>
      <c r="D84" s="151"/>
      <c r="E84" s="152"/>
      <c r="F84" s="149"/>
      <c r="G84" s="153">
        <f ca="1">IFERROR(NOW()-F84,"")</f>
        <v>45977.019862615743</v>
      </c>
      <c r="H84" s="149"/>
      <c r="I84" s="151" t="str">
        <f>IFERROR(VLOOKUP(D84,DB!A:F,6,0),"")</f>
        <v/>
      </c>
      <c r="J84" s="151" t="str">
        <f>IFERROR(VLOOKUP(D84,DB!A:G,7,0),"")</f>
        <v/>
      </c>
      <c r="K84" s="154"/>
      <c r="L84" s="155" t="str">
        <f>IFERROR(VLOOKUP(D84,DB!A:I,9,0),"")</f>
        <v/>
      </c>
    </row>
    <row r="85" spans="1:12" ht="15" customHeight="1">
      <c r="A85" s="150"/>
      <c r="B85" s="151" t="str">
        <f>IFERROR(VLOOKUP(D85,DB!A:K,11,0),"")</f>
        <v/>
      </c>
      <c r="C85" s="151"/>
      <c r="D85" s="151"/>
      <c r="E85" s="152"/>
      <c r="F85" s="149"/>
      <c r="G85" s="153">
        <f ca="1">IFERROR(NOW()-F85,"")</f>
        <v>45977.019862615743</v>
      </c>
      <c r="H85" s="149"/>
      <c r="I85" s="151" t="str">
        <f>IFERROR(VLOOKUP(D85,DB!A:F,6,0),"")</f>
        <v/>
      </c>
      <c r="J85" s="151" t="str">
        <f>IFERROR(VLOOKUP(D85,DB!A:G,7,0),"")</f>
        <v/>
      </c>
      <c r="K85" s="154"/>
      <c r="L85" s="155" t="str">
        <f>IFERROR(VLOOKUP(D85,DB!A:I,9,0),"")</f>
        <v/>
      </c>
    </row>
    <row r="86" spans="1:12" ht="15" customHeight="1">
      <c r="A86" s="150"/>
      <c r="B86" s="151" t="str">
        <f>IFERROR(VLOOKUP(D86,DB!A:K,11,0),"")</f>
        <v/>
      </c>
      <c r="C86" s="151"/>
      <c r="D86" s="151"/>
      <c r="E86" s="152"/>
      <c r="F86" s="149"/>
      <c r="G86" s="153">
        <f ca="1">IFERROR(NOW()-F86,"")</f>
        <v>45977.019862615743</v>
      </c>
      <c r="H86" s="149"/>
      <c r="I86" s="151" t="str">
        <f>IFERROR(VLOOKUP(D86,DB!A:F,6,0),"")</f>
        <v/>
      </c>
      <c r="J86" s="151" t="str">
        <f>IFERROR(VLOOKUP(D86,DB!A:G,7,0),"")</f>
        <v/>
      </c>
      <c r="K86" s="154"/>
      <c r="L86" s="155" t="str">
        <f>IFERROR(VLOOKUP(D86,DB!A:I,9,0),"")</f>
        <v/>
      </c>
    </row>
    <row r="87" spans="1:12" ht="15" customHeight="1">
      <c r="A87" s="150"/>
      <c r="B87" s="151" t="str">
        <f>IFERROR(VLOOKUP(D87,DB!A:K,11,0),"")</f>
        <v/>
      </c>
      <c r="C87" s="151"/>
      <c r="D87" s="151"/>
      <c r="E87" s="152"/>
      <c r="F87" s="149"/>
      <c r="G87" s="153">
        <f ca="1">IFERROR(NOW()-F87,"")</f>
        <v>45977.019862615743</v>
      </c>
      <c r="H87" s="149"/>
      <c r="I87" s="151" t="str">
        <f>IFERROR(VLOOKUP(D87,DB!A:F,6,0),"")</f>
        <v/>
      </c>
      <c r="J87" s="151" t="str">
        <f>IFERROR(VLOOKUP(D87,DB!A:G,7,0),"")</f>
        <v/>
      </c>
      <c r="K87" s="154"/>
      <c r="L87" s="155" t="str">
        <f>IFERROR(VLOOKUP(D87,DB!A:I,9,0),"")</f>
        <v/>
      </c>
    </row>
    <row r="88" spans="1:12" ht="15" customHeight="1">
      <c r="A88" s="150"/>
      <c r="B88" s="151" t="str">
        <f>IFERROR(VLOOKUP(D88,DB!A:K,11,0),"")</f>
        <v/>
      </c>
      <c r="C88" s="151"/>
      <c r="D88" s="151"/>
      <c r="E88" s="152"/>
      <c r="F88" s="149"/>
      <c r="G88" s="153">
        <f ca="1">IFERROR(NOW()-F88,"")</f>
        <v>45977.019862615743</v>
      </c>
      <c r="H88" s="149"/>
      <c r="I88" s="151" t="str">
        <f>IFERROR(VLOOKUP(D88,DB!A:F,6,0),"")</f>
        <v/>
      </c>
      <c r="J88" s="151" t="str">
        <f>IFERROR(VLOOKUP(D88,DB!A:G,7,0),"")</f>
        <v/>
      </c>
      <c r="K88" s="154"/>
      <c r="L88" s="155" t="str">
        <f>IFERROR(VLOOKUP(D88,DB!A:I,9,0),"")</f>
        <v/>
      </c>
    </row>
  </sheetData>
  <customSheetViews>
    <customSheetView guid="{F6042A99-DD27-4453-835D-0834D95730CC}" filter="1" showAutoFilter="1">
      <pageMargins left="0" right="0" top="0" bottom="0" header="0" footer="0"/>
      <autoFilter ref="B1:M1" xr:uid="{8C4AAF86-8529-4C79-A627-A1919AF31A80}"/>
    </customSheetView>
  </customSheetViews>
  <dataValidations count="2">
    <dataValidation allowBlank="1" showInputMessage="1" showErrorMessage="1" sqref="E1" xr:uid="{5DBA255D-CDD9-49FB-AD3C-AF70AB4EE696}"/>
    <dataValidation type="list" allowBlank="1" showInputMessage="1" showErrorMessage="1" sqref="E2:E8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6"/>
  <sheetViews>
    <sheetView tabSelected="1" workbookViewId="0">
      <selection activeCell="H9" sqref="H9"/>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159"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 ca="1" si="0">IFERROR(NOW()-F3,"-")</f>
        <v>152.02002465278201</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39105</v>
      </c>
      <c r="B4" s="18" t="str">
        <f>IFERROR(VLOOKUP(D4,DB!A:K,11,0),"")</f>
        <v>R2</v>
      </c>
      <c r="C4" s="18">
        <v>1</v>
      </c>
      <c r="D4" s="18" t="s">
        <v>39106</v>
      </c>
      <c r="E4" s="103" t="s">
        <v>39021</v>
      </c>
      <c r="F4" s="156">
        <v>45976.436342592591</v>
      </c>
      <c r="G4" s="105">
        <f ca="1">IFERROR(NOW()-F4,"-")</f>
        <v>0.58352002315223217</v>
      </c>
      <c r="H4" s="104">
        <v>45976.440057870372</v>
      </c>
      <c r="I4" s="18" t="str">
        <f>IFERROR(VLOOKUP(D4,DB!A:F,6,0),"")</f>
        <v>SCECO</v>
      </c>
      <c r="J4" s="18" t="str">
        <f>IFERROR(VLOOKUP(D4,DB!A:G,7,0),"")</f>
        <v>Dead</v>
      </c>
      <c r="K4" s="19" t="s">
        <v>39107</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57" t="s">
        <v>39108</v>
      </c>
      <c r="B5" s="18" t="str">
        <f>IFERROR(VLOOKUP(D5,DB!A:K,11,0),"")</f>
        <v>R2</v>
      </c>
      <c r="C5" s="18">
        <v>1</v>
      </c>
      <c r="D5" s="18" t="s">
        <v>38840</v>
      </c>
      <c r="E5" s="103" t="s">
        <v>39021</v>
      </c>
      <c r="F5" s="104">
        <v>45976.723090277781</v>
      </c>
      <c r="G5" s="105">
        <f ca="1">IFERROR(NOW()-F5,"-")</f>
        <v>0.29677233796246583</v>
      </c>
      <c r="H5" s="156">
        <v>45976.715046296296</v>
      </c>
      <c r="I5" s="18" t="str">
        <f>IFERROR(VLOOKUP(D5,DB!A:F,6,0),"")</f>
        <v>Power cube</v>
      </c>
      <c r="J5" s="18" t="str">
        <f>IFERROR(VLOOKUP(D5,DB!A:G,7,0),"")</f>
        <v>In progress+No BB Design</v>
      </c>
      <c r="K5" s="19" t="s">
        <v>39109</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t="s">
        <v>39110</v>
      </c>
      <c r="B6" s="18" t="str">
        <f>IFERROR(VLOOKUP(D6,DB!A:K,11,0),"")</f>
        <v>R2</v>
      </c>
      <c r="C6" s="18">
        <v>4</v>
      </c>
      <c r="D6" s="18" t="s">
        <v>19048</v>
      </c>
      <c r="E6" s="103" t="s">
        <v>39021</v>
      </c>
      <c r="F6" s="104">
        <v>45976.932523148149</v>
      </c>
      <c r="G6" s="105">
        <f ca="1">IFERROR(NOW()-F6,"-")</f>
        <v>8.7339467594574671E-2</v>
      </c>
      <c r="H6" s="156">
        <v>45976.920451388891</v>
      </c>
      <c r="I6" s="18" t="str">
        <f>IFERROR(VLOOKUP(D6,DB!A:F,6,0),"")</f>
        <v>SCECO</v>
      </c>
      <c r="J6" s="18" t="str">
        <f>IFERROR(VLOOKUP(D6,DB!A:G,7,0),"")</f>
        <v>Dead</v>
      </c>
      <c r="K6" s="19" t="s">
        <v>39111</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t="s">
        <v>39112</v>
      </c>
      <c r="B7" s="18" t="str">
        <f>IFERROR(VLOOKUP(D7,DB!A:K,11,0),"")</f>
        <v>R2</v>
      </c>
      <c r="C7" s="18">
        <v>3</v>
      </c>
      <c r="D7" s="18" t="s">
        <v>25436</v>
      </c>
      <c r="E7" s="103" t="s">
        <v>39021</v>
      </c>
      <c r="F7" s="156">
        <v>45976.933275462965</v>
      </c>
      <c r="G7" s="105">
        <f ca="1">IFERROR(NOW()-F7,"-")</f>
        <v>8.6587152778520249E-2</v>
      </c>
      <c r="H7" s="104">
        <v>45976.92528935185</v>
      </c>
      <c r="I7" s="18" t="str">
        <f>IFERROR(VLOOKUP(D7,DB!A:F,6,0),"")</f>
        <v>SCECO</v>
      </c>
      <c r="J7" s="18" t="str">
        <f>IFERROR(VLOOKUP(D7,DB!A:G,7,0),"")</f>
        <v>Vandalized</v>
      </c>
      <c r="K7" s="19" t="s">
        <v>39113</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t="s">
        <v>39114</v>
      </c>
      <c r="B8" s="18" t="str">
        <f>IFERROR(VLOOKUP(D8,DB!A:K,11,0),"")</f>
        <v>R2</v>
      </c>
      <c r="C8" s="18">
        <v>1</v>
      </c>
      <c r="D8" s="18" t="s">
        <v>25661</v>
      </c>
      <c r="E8" s="103" t="s">
        <v>39021</v>
      </c>
      <c r="F8" s="104">
        <v>45977.018923611111</v>
      </c>
      <c r="G8" s="105">
        <f ca="1">IFERROR(NOW()-F8,"-")</f>
        <v>9.3900463252793998E-4</v>
      </c>
      <c r="H8" s="104">
        <v>45977.014143518521</v>
      </c>
      <c r="I8" s="18" t="str">
        <f>IFERROR(VLOOKUP(D8,DB!A:F,6,0),"")</f>
        <v>Generator-SG</v>
      </c>
      <c r="J8" s="18" t="str">
        <f>IFERROR(VLOOKUP(D8,DB!A:G,7,0),"")</f>
        <v>Vandalized</v>
      </c>
      <c r="K8" s="19"/>
      <c r="L8" s="18" t="str">
        <f>IFERROR(VLOOKUP(D8,DB!A:I,9,0),"")</f>
        <v>Latis</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ca="1">IFERROR(NOW()-F9,"-")</f>
        <v>45977.019862615743</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45977.019862615743</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45977.019862615743</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45977.019862615743</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45977.019862615743</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45977.019862615743</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45977.019862615743</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45977.019862615743</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45977.019862615743</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45977.019862615743</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45977.019862615743</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45977.019862615743</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45977.019862615743</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45977.019862615743</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45977.019862615743</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45977.019862615743</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45977.019862615743</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27"/>
      <c r="B26" s="128" t="str">
        <f>IFERROR(VLOOKUP(D26,DB!A:K,11,0),"")</f>
        <v/>
      </c>
      <c r="C26" s="128"/>
      <c r="D26" s="128"/>
      <c r="E26" s="129"/>
      <c r="F26" s="130"/>
      <c r="G26" s="131">
        <f ca="1">IFERROR(NOW()-F26,"-")</f>
        <v>45977.019862615743</v>
      </c>
      <c r="H26" s="130"/>
      <c r="I26" s="128" t="str">
        <f>IFERROR(VLOOKUP(D26,DB!A:F,6,0),"")</f>
        <v/>
      </c>
      <c r="J26" s="128" t="str">
        <f>IFERROR(VLOOKUP(D26,DB!A:G,7,0),"")</f>
        <v/>
      </c>
      <c r="K26" s="132"/>
      <c r="L26" s="128" t="str">
        <f>IFERROR(VLOOKUP(D26,DB!A:I,9,0),"")</f>
        <v/>
      </c>
      <c r="M26" s="128"/>
      <c r="N26" s="128"/>
      <c r="O26" s="128"/>
      <c r="P26" s="128"/>
      <c r="Q26" s="128"/>
      <c r="R26" s="128"/>
      <c r="S26" s="128"/>
      <c r="T26" s="128"/>
      <c r="U26" s="128"/>
      <c r="V26" s="128"/>
      <c r="W26" s="128"/>
      <c r="X26" s="128"/>
      <c r="Y26" s="128"/>
      <c r="Z26" s="128"/>
      <c r="AA26" s="128"/>
      <c r="AB26" s="128"/>
      <c r="AC26" s="128"/>
      <c r="AD26" s="128"/>
      <c r="AE26" s="128"/>
      <c r="AF26" s="128"/>
      <c r="AG26" s="128"/>
      <c r="AH26" s="128"/>
      <c r="AI26" s="128"/>
      <c r="AJ26" s="128"/>
      <c r="AK26" s="128"/>
      <c r="AL26" s="128"/>
      <c r="AM26" s="128"/>
      <c r="AN26" s="128"/>
      <c r="AO26" s="128"/>
      <c r="AP26" s="128"/>
      <c r="AQ26" s="128"/>
      <c r="AR26" s="128"/>
      <c r="AS26" s="128"/>
      <c r="AT26" s="128"/>
      <c r="AU26" s="128"/>
      <c r="AV26" s="128"/>
      <c r="AW26" s="128"/>
      <c r="AX26" s="128"/>
      <c r="AY26" s="128"/>
      <c r="AZ26" s="128"/>
      <c r="BA26" s="128"/>
      <c r="BB26" s="128"/>
      <c r="BC26" s="128"/>
      <c r="BD26" s="128"/>
      <c r="BE26" s="128"/>
      <c r="BF26" s="128"/>
      <c r="BG26" s="128"/>
      <c r="BH26" s="128"/>
      <c r="BI26" s="128"/>
      <c r="BJ26" s="128"/>
      <c r="BK26" s="128"/>
      <c r="BL26" s="128"/>
      <c r="BM26" s="128"/>
      <c r="BN26" s="128"/>
      <c r="BO26" s="128"/>
      <c r="BP26" s="128"/>
      <c r="BQ26" s="128"/>
      <c r="BR26" s="128"/>
      <c r="BS26" s="128"/>
      <c r="BT26" s="128"/>
      <c r="BU26" s="128"/>
      <c r="BV26" s="128"/>
      <c r="BW26" s="128"/>
      <c r="BX26" s="128"/>
      <c r="BY26" s="128"/>
      <c r="BZ26" s="128"/>
      <c r="CA26" s="128"/>
      <c r="CB26" s="128"/>
      <c r="CC26" s="128"/>
      <c r="CD26" s="128"/>
      <c r="CE26" s="128"/>
      <c r="CF26" s="128"/>
      <c r="CG26" s="128"/>
      <c r="CH26" s="128"/>
      <c r="CI26" s="128"/>
      <c r="CJ26" s="133"/>
    </row>
  </sheetData>
  <dataValidations count="2">
    <dataValidation allowBlank="1" showInputMessage="1" showErrorMessage="1" sqref="E1" xr:uid="{4D935161-CDD3-4592-B877-3FB59C99E142}"/>
    <dataValidation type="list" allowBlank="1" showInputMessage="1" showErrorMessage="1" sqref="E3:E26"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96"/>
  <sheetViews>
    <sheetView workbookViewId="0">
      <selection activeCell="D2" sqref="D2"/>
    </sheetView>
  </sheetViews>
  <sheetFormatPr defaultColWidth="9" defaultRowHeight="15" customHeight="1"/>
  <cols>
    <col min="1" max="1" width="24.5976562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39.1992187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0"/>
      <c r="G2" s="21">
        <f t="shared" ref="G2:G21" ca="1" si="0">IFERROR(NOW()-F2,"-")</f>
        <v>45977.019862615743</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45977.019862615743</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45977.019862615743</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45977.019862615743</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45977.019862615743</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45977.019862615743</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45977.019862615743</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45977.019862615743</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45977.019862615743</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45977.019862615743</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45977.019862615743</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45977.019862615743</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45977.019862615743</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45977.019862615743</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45977.019862615743</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45977.019862615743</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45977.019862615743</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45977.019862615743</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45977.019862615743</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45977.019862615743</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ref="G22:G85" ca="1" si="1">IFERROR(NOW()-F22,"-")</f>
        <v>45977.019862615743</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45977.019862615743</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45977.019862615743</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45977.019862615743</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45977.019862615743</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45977.019862615743</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45977.019862615743</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45977.019862615743</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45977.019862615743</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45977.019862615743</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45977.019862615743</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45977.019862615743</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45977.019862615743</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45977.019862615743</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45977.019862615743</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45977.019862615743</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45977.019862615743</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45977.019862615743</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45977.019862615743</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45977.019862615743</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45977.019862615743</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45977.019862615743</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45977.019862615743</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45977.019862615743</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45977.019862615743</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45977.019862615743</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45977.019862615743</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45977.019862615743</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45977.019862615743</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45977.019862615743</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45977.019862615743</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45977.019862615743</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45977.019862615743</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45977.019862615743</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45977.019862615743</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45977.019862615743</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45977.019862615743</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45977.019862615743</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45977.019862615743</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45977.019862615743</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45977.019862615743</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45977.019862615743</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45977.019862615743</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45977.019862615743</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45977.019862615743</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45977.019862615743</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45977.019862615743</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45977.019862615743</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45977.019862615743</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45977.019862615743</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45977.019862615743</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45977.019862615743</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45977.019862615743</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45977.019862615743</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45977.019862615743</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45977.019862615743</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45977.019862615743</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45977.019862615743</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45977.019862615743</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45977.019862615743</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45977.019862615743</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45977.019862615743</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45977.019862615743</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45977.019862615743</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ref="G86:G149" ca="1" si="2">IFERROR(NOW()-F86,"-")</f>
        <v>45977.019862615743</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45977.019862615743</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45977.019862615743</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45977.019862615743</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45977.019862615743</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45977.019862615743</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45977.019862615743</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45977.019862615743</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45977.019862615743</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45977.019862615743</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45977.019862615743</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45977.019862615743</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45977.019862615743</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45977.019862615743</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45977.019862615743</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45977.019862615743</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45977.019862615743</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45977.019862615743</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45977.019862615743</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45977.019862615743</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45977.019862615743</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45977.019862615743</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45977.019862615743</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45977.019862615743</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45977.019862615743</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45977.019862615743</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45977.019862615743</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45977.019862615743</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45977.019862615743</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45977.019862615743</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45977.019862615743</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45977.019862615743</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45977.019862615743</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45977.019862615743</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45977.019862615743</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45977.019862615743</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45977.019862615743</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45977.019862615743</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45977.019862615743</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45977.019862615743</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45977.019862615743</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45977.019862615743</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45977.019862615743</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45977.019862615743</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45977.019862615743</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45977.019862615743</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45977.019862615743</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45977.019862615743</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45977.019862615743</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45977.019862615743</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45977.019862615743</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45977.019862615743</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45977.019862615743</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45977.019862615743</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45977.019862615743</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45977.019862615743</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45977.019862615743</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45977.019862615743</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45977.019862615743</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45977.019862615743</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45977.019862615743</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45977.019862615743</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45977.019862615743</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45977.019862615743</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ref="G150:G213" ca="1" si="3">IFERROR(NOW()-F150,"-")</f>
        <v>45977.019862615743</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45977.019862615743</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45977.019862615743</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45977.019862615743</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45977.019862615743</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45977.019862615743</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45977.019862615743</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45977.019862615743</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45977.019862615743</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45977.019862615743</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45977.019862615743</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45977.019862615743</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45977.019862615743</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45977.019862615743</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45977.019862615743</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45977.019862615743</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45977.019862615743</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45977.019862615743</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45977.019862615743</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45977.019862615743</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45977.019862615743</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45977.019862615743</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45977.019862615743</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45977.019862615743</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45977.019862615743</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45977.019862615743</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45977.019862615743</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45977.019862615743</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45977.019862615743</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45977.019862615743</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45977.019862615743</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45977.019862615743</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45977.019862615743</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45977.019862615743</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45977.019862615743</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45977.019862615743</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45977.019862615743</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45977.019862615743</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45977.019862615743</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45977.019862615743</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45977.019862615743</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45977.019862615743</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45977.019862615743</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45977.019862615743</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45977.019862615743</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45977.019862615743</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45977.019862615743</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45977.019862615743</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45977.019862615743</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45977.019862615743</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45977.019862615743</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45977.019862615743</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45977.019862615743</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45977.019862615743</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45977.019862615743</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45977.019862615743</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45977.019862615743</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45977.019862615743</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45977.019862615743</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45977.019862615743</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45977.019862615743</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45977.019862615743</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45977.019862615743</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45977.019862615743</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ref="G214:G277" ca="1" si="4">IFERROR(NOW()-F214,"-")</f>
        <v>45977.019862615743</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45977.019862615743</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45977.019862615743</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45977.019862615743</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45977.019862615743</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45977.019862615743</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45977.019862615743</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45977.019862615743</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45977.019862615743</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45977.019862615743</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45977.019862615743</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45977.019862615743</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45977.019862615743</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45977.019862615743</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45977.019862615743</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45977.019862615743</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45977.019862615743</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45977.019862615743</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45977.019862615743</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45977.019862615743</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45977.019862615743</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45977.019862615743</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45977.019862615743</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45977.019862615743</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45977.019862615743</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45977.019862615743</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45977.019862615743</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45977.019862615743</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45977.019862615743</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45977.019862615743</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45977.019862615743</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45977.019862615743</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45977.019862615743</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45977.019862615743</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45977.019862615743</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45977.019862615743</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45977.019862615743</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45977.019862615743</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45977.019862615743</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45977.019862615743</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45977.019862615743</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45977.019862615743</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45977.019862615743</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45977.019862615743</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45977.019862615743</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45977.019862615743</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45977.019862615743</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45977.019862615743</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45977.019862615743</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45977.019862615743</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45977.019862615743</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45977.019862615743</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45977.019862615743</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45977.019862615743</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45977.019862615743</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45977.019862615743</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45977.019862615743</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45977.019862615743</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45977.019862615743</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45977.019862615743</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45977.019862615743</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45977.019862615743</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45977.019862615743</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45977.019862615743</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ref="G278:G341" ca="1" si="5">IFERROR(NOW()-F278,"-")</f>
        <v>45977.019862615743</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45977.019862615743</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45977.019862615743</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45977.019862615743</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45977.019862615743</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45977.019862615743</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45977.019862615743</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45977.019862615743</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45977.019862615743</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45977.019862615743</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45977.019862615743</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45977.019862615743</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45977.019862615743</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45977.019862615743</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45977.019862615743</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45977.019862615743</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45977.019862615743</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45977.019862615743</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45977.019862615743</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45977.019862615743</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45977.019862615743</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45977.019862615743</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45977.019862615743</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45977.019862615743</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45977.019862615743</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45977.019862615743</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45977.019862615743</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45977.019862615743</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45977.019862615743</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45977.019862615743</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45977.019862615743</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45977.019862615743</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45977.019862615743</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45977.019862615743</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45977.019862615743</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45977.019862615743</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45977.019862615743</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45977.019862615743</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45977.019862615743</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45977.019862615743</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45977.019862615743</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45977.019862615743</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45977.019862615743</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45977.019862615743</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45977.019862615743</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45977.019862615743</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45977.019862615743</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45977.019862615743</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45977.019862615743</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45977.019862615743</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45977.019862615743</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45977.019862615743</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45977.019862615743</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45977.019862615743</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45977.019862615743</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45977.019862615743</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45977.019862615743</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45977.019862615743</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45977.019862615743</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45977.019862615743</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45977.019862615743</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45977.019862615743</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45977.019862615743</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45977.019862615743</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ref="G342:G405" ca="1" si="6">IFERROR(NOW()-F342,"-")</f>
        <v>45977.019862615743</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45977.019862615743</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45977.019862615743</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45977.019862615743</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45977.019862615743</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45977.019862615743</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45977.019862615743</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45977.019862615743</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45977.019862615743</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45977.019862615743</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45977.019862615743</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45977.019862615743</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45977.019862615743</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45977.019862615743</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45977.019862615743</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45977.019862615743</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45977.019862615743</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45977.019862615743</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45977.019862615743</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45977.019862615743</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45977.019862615743</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45977.019862615743</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45977.019862615743</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45977.019862615743</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45977.019862615743</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45977.019862615743</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45977.019862615743</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45977.019862615743</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45977.019862615743</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45977.019862615743</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45977.019862615743</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45977.019862615743</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45977.019862615743</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45977.019862615743</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45977.019862615743</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45977.019862615743</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45977.019862615743</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45977.019862615743</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45977.019862615743</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45977.019862615743</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45977.019862615743</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45977.019862615743</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45977.019862615743</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45977.019862615743</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45977.019862615743</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45977.019862615743</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45977.019862615743</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45977.019862615743</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45977.019862615743</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45977.019862615743</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45977.019862615743</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45977.019862615743</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45977.019862615743</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45977.019862615743</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45977.019862615743</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45977.019862615743</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45977.019862615743</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45977.019862615743</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45977.019862615743</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45977.019862615743</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45977.019862615743</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45977.019862615743</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45977.019862615743</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45977.019862615743</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ref="G406:G469" ca="1" si="7">IFERROR(NOW()-F406,"-")</f>
        <v>45977.019862615743</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45977.019862615743</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45977.019862615743</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45977.019862615743</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45977.019862615743</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45977.019862615743</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45977.019862615743</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45977.019862615743</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45977.019862615743</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45977.019862615743</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45977.019862615743</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45977.019862615743</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45977.019862615743</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45977.019862615743</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45977.019862615743</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45977.019862615743</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45977.019862615743</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45977.019862615743</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45977.019862615743</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45977.019862615743</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45977.019862615743</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45977.019862615743</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45977.019862615743</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45977.019862615743</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45977.019862615743</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45977.019862615743</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45977.019862615743</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45977.019862615743</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45977.019862615743</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45977.019862615743</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45977.019862615743</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45977.019862615743</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45977.019862615743</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45977.019862615743</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45977.019862615743</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45977.019862615743</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45977.019862615743</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45977.019862615743</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45977.019862615743</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45977.019862615743</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45977.019862615743</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45977.019862615743</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45977.019862615743</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45977.019862615743</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45977.019862615743</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45977.019862615743</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45977.019862615743</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45977.019862615743</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45977.019862615743</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45977.019862615743</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45977.019862615743</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45977.019862615743</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45977.019862615743</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45977.019862615743</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45977.019862615743</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45977.019862615743</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45977.019862615743</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45977.019862615743</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45977.019862615743</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45977.019862615743</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45977.019862615743</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45977.019862615743</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45977.019862615743</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45977.019862615743</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ref="G470:G533" ca="1" si="8">IFERROR(NOW()-F470,"-")</f>
        <v>45977.019862615743</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45977.019862615743</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45977.019862615743</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45977.019862615743</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45977.019862615743</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45977.019862615743</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45977.019862615743</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45977.019862615743</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45977.019862615743</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45977.019862615743</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45977.019862615743</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45977.019862615743</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45977.019862615743</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45977.019862615743</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45977.019862615743</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45977.019862615743</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45977.019862615743</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45977.019862615743</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45977.019862615743</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45977.019862615743</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45977.019862615743</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45977.019862615743</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45977.019862615743</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45977.019862615743</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45977.019862615743</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45977.019862615743</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45977.019862615743</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45977.019862615743</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45977.019862615743</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45977.019862615743</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45977.019862615743</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45977.019862615743</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45977.019862615743</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45977.019862615743</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45977.019862615743</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45977.019862615743</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45977.019862615743</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45977.019862615743</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45977.019862615743</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45977.019862615743</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45977.019862615743</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45977.019862615743</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45977.019862615743</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45977.019862615743</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45977.019862615743</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45977.019862615743</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45977.019862615743</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45977.019862615743</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45977.019862615743</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45977.019862615743</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45977.019862615743</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45977.019862615743</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45977.019862615743</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45977.019862615743</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45977.019862615743</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45977.019862615743</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45977.019862615743</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45977.019862615743</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45977.019862615743</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45977.019862615743</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45977.019862615743</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45977.019862615743</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45977.019862615743</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45977.019862615743</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ref="G534:G597" ca="1" si="9">IFERROR(NOW()-F534,"-")</f>
        <v>45977.019862615743</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45977.019862615743</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45977.019862615743</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45977.019862615743</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45977.019862615743</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45977.019862615743</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45977.019862615743</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45977.019862615743</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45977.019862615743</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45977.019862615743</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45977.019862615743</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45977.019862615743</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45977.019862615743</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45977.019862615743</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45977.019862615743</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45977.019862615743</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45977.019862615743</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45977.019862615743</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45977.019862615743</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45977.019862615743</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45977.019862615743</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45977.019862615743</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45977.019862615743</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45977.019862615743</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45977.019862615743</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45977.019862615743</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45977.019862615743</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45977.019862615743</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45977.019862615743</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45977.019862615743</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45977.019862615743</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45977.019862615743</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45977.019862615743</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45977.019862615743</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45977.019862615743</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45977.019862615743</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45977.019862615743</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45977.019862615743</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45977.019862615743</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45977.019862615743</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45977.019862615743</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45977.019862615743</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45977.019862615743</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45977.019862615743</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45977.019862615743</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45977.019862615743</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45977.019862615743</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45977.019862615743</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45977.019862615743</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45977.019862615743</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45977.019862615743</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45977.019862615743</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45977.019862615743</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45977.019862615743</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45977.019862615743</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45977.019862615743</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45977.019862615743</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45977.019862615743</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45977.019862615743</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45977.019862615743</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45977.019862615743</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45977.019862615743</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45977.019862615743</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45977.019862615743</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ref="G598:G661" ca="1" si="10">IFERROR(NOW()-F598,"-")</f>
        <v>45977.019862615743</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45977.019862615743</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45977.019862615743</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45977.019862615743</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45977.019862615743</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45977.019862615743</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45977.019862615743</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45977.019862615743</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45977.019862615743</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45977.019862615743</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45977.019862615743</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45977.019862615743</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45977.019862615743</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45977.019862615743</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45977.019862615743</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45977.019862615743</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45977.019862615743</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45977.019862615743</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45977.019862615743</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45977.019862615743</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45977.019862615743</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45977.019862615743</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45977.019862615743</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45977.019862615743</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45977.019862615743</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45977.019862615743</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45977.019862615743</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45977.019862615743</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45977.019862615743</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45977.019862615743</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45977.019862615743</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45977.019862615743</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45977.019862615743</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45977.019862615743</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45977.019862615743</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45977.019862615743</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45977.019862615743</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45977.019862615743</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45977.019862615743</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45977.019862615743</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45977.019862615743</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45977.019862615743</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45977.019862615743</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45977.019862615743</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45977.019862615743</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45977.019862615743</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45977.019862615743</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45977.019862615743</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45977.019862615743</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45977.019862615743</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45977.019862615743</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45977.019862615743</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45977.019862615743</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45977.019862615743</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45977.019862615743</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45977.019862615743</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45977.019862615743</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45977.019862615743</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45977.019862615743</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45977.019862615743</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45977.019862615743</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45977.019862615743</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45977.019862615743</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45977.019862615743</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ref="G662:G725" ca="1" si="11">IFERROR(NOW()-F662,"-")</f>
        <v>45977.019862615743</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45977.019862615743</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45977.019862615743</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45977.019862615743</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45977.019862615743</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45977.019862615743</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45977.019862615743</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45977.019862615743</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45977.019862615743</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45977.019862615743</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45977.019862615743</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45977.019862615743</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45977.019862615743</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45977.019862615743</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45977.019862615743</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45977.019862615743</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45977.019862615743</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45977.019862615743</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45977.019862615743</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45977.019862615743</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45977.019862615743</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45977.019862615743</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45977.019862615743</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45977.019862615743</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45977.019862615743</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45977.019862615743</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45977.019862615743</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45977.019862615743</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45977.019862615743</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45977.019862615743</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45977.019862615743</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45977.019862615743</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45977.019862615743</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45977.019862615743</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45977.019862615743</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45977.019862615743</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45977.019862615743</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45977.019862615743</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45977.019862615743</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45977.019862615743</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45977.019862615743</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45977.019862615743</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45977.019862615743</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45977.019862615743</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45977.019862615743</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45977.019862615743</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45977.019862615743</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45977.019862615743</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45977.019862615743</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45977.019862615743</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45977.019862615743</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45977.019862615743</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45977.019862615743</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45977.019862615743</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45977.019862615743</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45977.019862615743</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45977.019862615743</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45977.019862615743</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45977.019862615743</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45977.019862615743</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45977.019862615743</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45977.019862615743</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45977.019862615743</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45977.019862615743</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ref="G726:G789" ca="1" si="12">IFERROR(NOW()-F726,"-")</f>
        <v>45977.019862615743</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45977.019862615743</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45977.019862615743</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45977.019862615743</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45977.019862615743</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45977.019862615743</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45977.019862615743</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45977.019862615743</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45977.019862615743</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45977.019862615743</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45977.019862615743</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45977.019862615743</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45977.019862615743</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45977.019862615743</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45977.019862615743</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45977.019862615743</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45977.019862615743</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45977.019862615743</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45977.019862615743</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45977.019862615743</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45977.019862615743</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45977.019862615743</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45977.019862615743</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45977.019862615743</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45977.019862615743</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45977.019862615743</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45977.019862615743</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45977.019862615743</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45977.019862615743</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45977.019862615743</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45977.019862615743</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45977.019862615743</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45977.019862615743</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45977.019862615743</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45977.019862615743</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45977.019862615743</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45977.019862615743</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45977.019862615743</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45977.019862615743</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45977.019862615743</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45977.019862615743</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45977.019862615743</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45977.019862615743</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45977.019862615743</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45977.019862615743</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45977.019862615743</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45977.019862615743</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45977.019862615743</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45977.019862615743</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45977.019862615743</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45977.019862615743</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45977.019862615743</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45977.019862615743</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45977.019862615743</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45977.019862615743</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45977.019862615743</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45977.019862615743</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45977.019862615743</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45977.019862615743</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45977.019862615743</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45977.019862615743</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45977.019862615743</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45977.019862615743</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45977.019862615743</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ref="G790:G853" ca="1" si="13">IFERROR(NOW()-F790,"-")</f>
        <v>45977.019862615743</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45977.019862615743</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45977.019862615743</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45977.019862615743</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45977.019862615743</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45977.019862615743</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45977.019862615743</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45977.019862615743</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45977.019862615743</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45977.019862615743</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45977.019862615743</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45977.019862615743</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45977.019862615743</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45977.019862615743</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45977.019862615743</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45977.019862615743</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45977.019862615743</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45977.019862615743</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45977.019862615743</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45977.019862615743</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45977.019862615743</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45977.019862615743</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45977.019862615743</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45977.019862615743</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45977.019862615743</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45977.019862615743</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45977.019862615743</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45977.019862615743</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45977.019862615743</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45977.019862615743</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45977.019862615743</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45977.019862615743</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45977.019862615743</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45977.019862615743</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45977.019862615743</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45977.019862615743</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45977.019862615743</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45977.019862615743</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45977.019862615743</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45977.019862615743</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45977.019862615743</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45977.019862615743</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45977.019862615743</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45977.019862615743</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45977.019862615743</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45977.019862615743</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45977.019862615743</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45977.019862615743</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45977.019862615743</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45977.019862615743</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45977.019862615743</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45977.019862615743</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45977.019862615743</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45977.019862615743</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45977.019862615743</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45977.019862615743</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45977.019862615743</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45977.019862615743</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45977.019862615743</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45977.019862615743</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45977.019862615743</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45977.019862615743</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45977.019862615743</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45977.019862615743</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ref="G854:G917" ca="1" si="14">IFERROR(NOW()-F854,"-")</f>
        <v>45977.019862615743</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45977.019862615743</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45977.019862615743</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45977.019862615743</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45977.019862615743</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45977.019862615743</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45977.019862615743</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45977.019862615743</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45977.019862615743</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45977.019862615743</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45977.019862615743</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45977.019862615743</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45977.019862615743</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45977.019862615743</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45977.019862615743</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45977.019862615743</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45977.019862615743</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45977.019862615743</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45977.019862615743</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45977.019862615743</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45977.019862615743</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45977.019862615743</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45977.019862615743</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45977.019862615743</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45977.019862615743</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45977.019862615743</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45977.019862615743</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45977.019862615743</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45977.019862615743</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45977.019862615743</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45977.019862615743</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45977.019862615743</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45977.019862615743</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45977.019862615743</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45977.019862615743</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45977.019862615743</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45977.019862615743</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45977.019862615743</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45977.019862615743</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45977.019862615743</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45977.019862615743</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45977.019862615743</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45977.019862615743</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45977.019862615743</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45977.019862615743</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45977.019862615743</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45977.019862615743</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45977.019862615743</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45977.019862615743</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45977.019862615743</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45977.019862615743</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45977.019862615743</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45977.019862615743</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45977.019862615743</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45977.019862615743</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45977.019862615743</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45977.019862615743</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45977.019862615743</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45977.019862615743</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45977.019862615743</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45977.019862615743</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45977.019862615743</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45977.019862615743</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45977.019862615743</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ref="G918:G981" ca="1" si="15">IFERROR(NOW()-F918,"-")</f>
        <v>45977.019862615743</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45977.019862615743</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45977.019862615743</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45977.019862615743</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45977.019862615743</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45977.019862615743</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45977.019862615743</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45977.019862615743</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45977.019862615743</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45977.019862615743</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45977.019862615743</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45977.019862615743</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45977.019862615743</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45977.019862615743</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45977.019862615743</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45977.019862615743</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45977.019862615743</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45977.019862615743</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45977.019862615743</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45977.019862615743</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45977.019862615743</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45977.019862615743</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45977.019862615743</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45977.019862615743</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45977.019862615743</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45977.019862615743</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45977.019862615743</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45977.019862615743</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45977.019862615743</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45977.019862615743</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45977.019862615743</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45977.019862615743</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45977.019862615743</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45977.019862615743</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45977.019862615743</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45977.019862615743</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45977.019862615743</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45977.019862615743</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45977.019862615743</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45977.019862615743</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45977.019862615743</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45977.019862615743</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45977.019862615743</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45977.019862615743</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45977.019862615743</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45977.019862615743</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45977.019862615743</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45977.019862615743</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45977.019862615743</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45977.019862615743</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45977.019862615743</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45977.019862615743</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45977.019862615743</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45977.019862615743</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45977.019862615743</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45977.019862615743</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45977.019862615743</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45977.019862615743</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45977.019862615743</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45977.019862615743</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45977.019862615743</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45977.019862615743</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5"/>
        <v>45977.019862615743</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5"/>
        <v>45977.019862615743</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ref="G982:G996" ca="1" si="16">IFERROR(NOW()-F982,"-")</f>
        <v>45977.019862615743</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45977.019862615743</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45977.019862615743</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45977.019862615743</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45977.019862615743</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45977.019862615743</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45977.019862615743</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45977.019862615743</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45977.019862615743</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45977.019862615743</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45977.019862615743</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45977.019862615743</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45977.019862615743</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45977.019862615743</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45977.019862615743</v>
      </c>
      <c r="H996" s="22"/>
      <c r="I996" s="19" t="str">
        <f>IFERROR(VLOOKUP(D996,DB!A:F,6,0),"")</f>
        <v/>
      </c>
      <c r="J996" s="18" t="str">
        <f>IFERROR(VLOOKUP(D996,DB!A:G,7,0),"")</f>
        <v/>
      </c>
      <c r="K996" s="45"/>
      <c r="L996" s="23" t="str">
        <f>IFERROR(VLOOKUP(D996,DB!A:I,9,0),"")</f>
        <v/>
      </c>
    </row>
  </sheetData>
  <dataValidations count="2">
    <dataValidation allowBlank="1" showInputMessage="1" showErrorMessage="1" sqref="E1" xr:uid="{5914219A-CB83-432D-936A-CC0CB6F3982A}"/>
    <dataValidation type="list" allowBlank="1" showInputMessage="1" showErrorMessage="1" sqref="E2:E99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82"/>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7.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39115</v>
      </c>
      <c r="B2" s="92" t="str">
        <f>IFERROR(VLOOKUP(D2,DB!A:K,11,0),"")</f>
        <v>R4</v>
      </c>
      <c r="C2" s="94">
        <v>1</v>
      </c>
      <c r="D2" s="92" t="s">
        <v>35092</v>
      </c>
      <c r="E2" s="95" t="s">
        <v>39021</v>
      </c>
      <c r="F2" s="96">
        <v>45703.480717592596</v>
      </c>
      <c r="G2" s="97">
        <f t="shared" ref="G2" ca="1" si="0">IFERROR(NOW()-F2,"")</f>
        <v>273.53914502314728</v>
      </c>
      <c r="H2" s="96">
        <v>45703.474768518521</v>
      </c>
      <c r="I2" s="96" t="str">
        <f>IFERROR(VLOOKUP(D2,DB!A:F,6,0),"")</f>
        <v>SCECO</v>
      </c>
      <c r="J2" s="96" t="str">
        <f>IFERROR(VLOOKUP(D2,DB!A:G,7,0),"")</f>
        <v>Dead</v>
      </c>
      <c r="K2" s="98" t="s">
        <v>39116</v>
      </c>
      <c r="L2" s="92" t="str">
        <f>IFERROR(VLOOKUP(D2,DB!A:I,9,0),"")</f>
        <v>Latis</v>
      </c>
    </row>
    <row r="3" spans="1:16" ht="15" customHeight="1">
      <c r="A3" s="135" t="s">
        <v>39117</v>
      </c>
      <c r="B3" s="135" t="str">
        <f>IFERROR(VLOOKUP(D3,DB!A:K,11,0),"")</f>
        <v>R4</v>
      </c>
      <c r="C3" s="94">
        <v>1</v>
      </c>
      <c r="D3" s="92" t="s">
        <v>34317</v>
      </c>
      <c r="E3" s="95" t="s">
        <v>39021</v>
      </c>
      <c r="F3" s="96">
        <v>45976.589108796295</v>
      </c>
      <c r="G3" s="97">
        <f ca="1">IFERROR(NOW()-F3,"")</f>
        <v>0.43075381944800029</v>
      </c>
      <c r="H3" s="96">
        <v>45976.583136574074</v>
      </c>
      <c r="I3" s="135" t="str">
        <f>IFERROR(VLOOKUP(D3,DB!A:F,6,0),"")</f>
        <v>SCECO</v>
      </c>
      <c r="J3" s="135" t="str">
        <f>IFERROR(VLOOKUP(D3,DB!A:G,7,0),"")</f>
        <v>Dead</v>
      </c>
      <c r="K3" s="98" t="s">
        <v>39118</v>
      </c>
      <c r="L3" s="92" t="str">
        <f>IFERROR(VLOOKUP(D3,DB!A:I,9,0),"")</f>
        <v>Latis</v>
      </c>
    </row>
    <row r="4" spans="1:16" ht="15" customHeight="1">
      <c r="A4" s="135" t="s">
        <v>39119</v>
      </c>
      <c r="B4" s="135" t="str">
        <f>IFERROR(VLOOKUP(D4,DB!A:K,11,0),"")</f>
        <v>R4</v>
      </c>
      <c r="C4" s="94">
        <v>1</v>
      </c>
      <c r="D4" s="92" t="s">
        <v>36293</v>
      </c>
      <c r="E4" s="95" t="s">
        <v>39021</v>
      </c>
      <c r="F4" s="96">
        <v>45976.786273148151</v>
      </c>
      <c r="G4" s="97">
        <f ca="1">IFERROR(NOW()-F4,"")</f>
        <v>0.2335894675925374</v>
      </c>
      <c r="H4" s="96">
        <v>45976.780682870369</v>
      </c>
      <c r="I4" s="135" t="str">
        <f>IFERROR(VLOOKUP(D4,DB!A:F,6,0),"")</f>
        <v>Generator-SG</v>
      </c>
      <c r="J4" s="135" t="str">
        <f>IFERROR(VLOOKUP(D4,DB!A:G,7,0),"")</f>
        <v>No BB Shifted</v>
      </c>
      <c r="K4" s="98" t="s">
        <v>39120</v>
      </c>
      <c r="L4" s="92" t="str">
        <f>IFERROR(VLOOKUP(D4,DB!A:I,9,0),"")</f>
        <v>Latis</v>
      </c>
    </row>
    <row r="5" spans="1:16" ht="15" customHeight="1">
      <c r="A5" s="135"/>
      <c r="B5" s="135" t="str">
        <f>IFERROR(VLOOKUP(D5,DB!A:K,11,0),"")</f>
        <v/>
      </c>
      <c r="C5" s="94"/>
      <c r="D5" s="92"/>
      <c r="E5" s="95"/>
      <c r="F5" s="96"/>
      <c r="G5" s="97">
        <f ca="1">IFERROR(NOW()-F5,"")</f>
        <v>45977.019862615743</v>
      </c>
      <c r="H5" s="96"/>
      <c r="I5" s="135" t="str">
        <f>IFERROR(VLOOKUP(D5,DB!A:F,6,0),"")</f>
        <v/>
      </c>
      <c r="J5" s="135" t="str">
        <f>IFERROR(VLOOKUP(D5,DB!A:G,7,0),"")</f>
        <v/>
      </c>
      <c r="K5" s="98"/>
      <c r="L5" s="92" t="str">
        <f>IFERROR(VLOOKUP(D5,DB!A:I,9,0),"")</f>
        <v/>
      </c>
    </row>
    <row r="6" spans="1:16" ht="15" customHeight="1">
      <c r="A6" s="135"/>
      <c r="B6" s="135" t="str">
        <f>IFERROR(VLOOKUP(D6,DB!A:K,11,0),"")</f>
        <v/>
      </c>
      <c r="C6" s="94"/>
      <c r="D6" s="92"/>
      <c r="E6" s="95"/>
      <c r="F6" s="96"/>
      <c r="G6" s="97">
        <f ca="1">IFERROR(NOW()-F6,"")</f>
        <v>45977.019862615743</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97">
        <f ca="1">IFERROR(NOW()-F7,"")</f>
        <v>45977.019862615743</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97">
        <f ca="1">IFERROR(NOW()-F8,"")</f>
        <v>45977.019862615743</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45977.019862615743</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45977.019862615743</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45977.019862615743</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45977.019862615743</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45977.019862615743</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45977.019862615743</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45977.019862615743</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45977.019862615743</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45977.019862615743</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45977.019862615743</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45977.019862615743</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45977.019862615743</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45977.019862615743</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45977.019862615743</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45977.019862615743</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45977.019862615743</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45977.019862615743</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45977.019862615743</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45977.019862615743</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45977.019862615743</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45977.019862615743</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45977.019862615743</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45977.019862615743</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45977.019862615743</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45977.019862615743</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45977.019862615743</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45977.019862615743</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45977.019862615743</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97">
        <f ca="1">IFERROR(NOW()-F37,"")</f>
        <v>45977.019862615743</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97">
        <f ca="1">IFERROR(NOW()-F38,"")</f>
        <v>45977.019862615743</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97">
        <f ca="1">IFERROR(NOW()-F39,"")</f>
        <v>45977.019862615743</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97">
        <f ca="1">IFERROR(NOW()-F40,"")</f>
        <v>45977.019862615743</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97">
        <f ca="1">IFERROR(NOW()-F41,"")</f>
        <v>45977.019862615743</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97">
        <f ca="1">IFERROR(NOW()-F42,"")</f>
        <v>45977.019862615743</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97">
        <f ca="1">IFERROR(NOW()-F43,"")</f>
        <v>45977.019862615743</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97">
        <f ca="1">IFERROR(NOW()-F44,"")</f>
        <v>45977.019862615743</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97">
        <f ca="1">IFERROR(NOW()-F45,"")</f>
        <v>45977.019862615743</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97">
        <f ca="1">IFERROR(NOW()-F46,"")</f>
        <v>45977.019862615743</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97">
        <f ca="1">IFERROR(NOW()-F47,"")</f>
        <v>45977.019862615743</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97">
        <f ca="1">IFERROR(NOW()-F48,"")</f>
        <v>45977.019862615743</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97">
        <f ca="1">IFERROR(NOW()-F49,"")</f>
        <v>45977.019862615743</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97">
        <f ca="1">IFERROR(NOW()-F50,"")</f>
        <v>45977.019862615743</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97">
        <f ca="1">IFERROR(NOW()-F51,"")</f>
        <v>45977.019862615743</v>
      </c>
      <c r="H51" s="96"/>
      <c r="I51" s="135" t="str">
        <f>IFERROR(VLOOKUP(D51,DB!A:F,6,0),"")</f>
        <v/>
      </c>
      <c r="J51" s="135" t="str">
        <f>IFERROR(VLOOKUP(D51,DB!A:G,7,0),"")</f>
        <v/>
      </c>
      <c r="K51" s="98"/>
      <c r="L51" s="92" t="str">
        <f>IFERROR(VLOOKUP(D51,DB!A:I,9,0),"")</f>
        <v/>
      </c>
    </row>
    <row r="52" spans="1:12" ht="15" customHeight="1">
      <c r="A52" s="135"/>
      <c r="B52" s="135" t="str">
        <f>IFERROR(VLOOKUP(D52,DB!A:K,11,0),"")</f>
        <v/>
      </c>
      <c r="C52" s="94"/>
      <c r="D52" s="92"/>
      <c r="E52" s="95"/>
      <c r="F52" s="96"/>
      <c r="G52" s="97">
        <f ca="1">IFERROR(NOW()-F52,"")</f>
        <v>45977.019862615743</v>
      </c>
      <c r="H52" s="96"/>
      <c r="I52" s="135" t="str">
        <f>IFERROR(VLOOKUP(D52,DB!A:F,6,0),"")</f>
        <v/>
      </c>
      <c r="J52" s="135" t="str">
        <f>IFERROR(VLOOKUP(D52,DB!A:G,7,0),"")</f>
        <v/>
      </c>
      <c r="K52" s="98"/>
      <c r="L52" s="92" t="str">
        <f>IFERROR(VLOOKUP(D52,DB!A:I,9,0),"")</f>
        <v/>
      </c>
    </row>
    <row r="53" spans="1:12" ht="15" customHeight="1">
      <c r="A53" s="135"/>
      <c r="B53" s="135" t="str">
        <f>IFERROR(VLOOKUP(D53,DB!A:K,11,0),"")</f>
        <v/>
      </c>
      <c r="C53" s="94"/>
      <c r="D53" s="92"/>
      <c r="E53" s="95"/>
      <c r="F53" s="96"/>
      <c r="G53" s="97">
        <f ca="1">IFERROR(NOW()-F53,"")</f>
        <v>45977.019862615743</v>
      </c>
      <c r="H53" s="96"/>
      <c r="I53" s="135" t="str">
        <f>IFERROR(VLOOKUP(D53,DB!A:F,6,0),"")</f>
        <v/>
      </c>
      <c r="J53" s="135" t="str">
        <f>IFERROR(VLOOKUP(D53,DB!A:G,7,0),"")</f>
        <v/>
      </c>
      <c r="K53" s="98"/>
      <c r="L53" s="92" t="str">
        <f>IFERROR(VLOOKUP(D53,DB!A:I,9,0),"")</f>
        <v/>
      </c>
    </row>
    <row r="54" spans="1:12" ht="15" customHeight="1">
      <c r="A54" s="135"/>
      <c r="B54" s="135" t="str">
        <f>IFERROR(VLOOKUP(D54,DB!A:K,11,0),"")</f>
        <v/>
      </c>
      <c r="C54" s="94"/>
      <c r="D54" s="92"/>
      <c r="E54" s="95"/>
      <c r="F54" s="96"/>
      <c r="G54" s="97">
        <f ca="1">IFERROR(NOW()-F54,"")</f>
        <v>45977.019862615743</v>
      </c>
      <c r="H54" s="96"/>
      <c r="I54" s="135" t="str">
        <f>IFERROR(VLOOKUP(D54,DB!A:F,6,0),"")</f>
        <v/>
      </c>
      <c r="J54" s="135" t="str">
        <f>IFERROR(VLOOKUP(D54,DB!A:G,7,0),"")</f>
        <v/>
      </c>
      <c r="K54" s="98"/>
      <c r="L54" s="92" t="str">
        <f>IFERROR(VLOOKUP(D54,DB!A:I,9,0),"")</f>
        <v/>
      </c>
    </row>
    <row r="55" spans="1:12" ht="15" customHeight="1">
      <c r="A55" s="135"/>
      <c r="B55" s="135" t="str">
        <f>IFERROR(VLOOKUP(D55,DB!A:K,11,0),"")</f>
        <v/>
      </c>
      <c r="C55" s="94"/>
      <c r="D55" s="92"/>
      <c r="E55" s="95"/>
      <c r="F55" s="96"/>
      <c r="G55" s="97">
        <f ca="1">IFERROR(NOW()-F55,"")</f>
        <v>45977.019862615743</v>
      </c>
      <c r="H55" s="96"/>
      <c r="I55" s="135" t="str">
        <f>IFERROR(VLOOKUP(D55,DB!A:F,6,0),"")</f>
        <v/>
      </c>
      <c r="J55" s="135" t="str">
        <f>IFERROR(VLOOKUP(D55,DB!A:G,7,0),"")</f>
        <v/>
      </c>
      <c r="K55" s="98"/>
      <c r="L55" s="92" t="str">
        <f>IFERROR(VLOOKUP(D55,DB!A:I,9,0),"")</f>
        <v/>
      </c>
    </row>
    <row r="56" spans="1:12" ht="15" customHeight="1">
      <c r="A56" s="135"/>
      <c r="B56" s="135" t="str">
        <f>IFERROR(VLOOKUP(D56,DB!A:K,11,0),"")</f>
        <v/>
      </c>
      <c r="C56" s="94"/>
      <c r="D56" s="92"/>
      <c r="E56" s="95"/>
      <c r="F56" s="96"/>
      <c r="G56" s="97">
        <f ca="1">IFERROR(NOW()-F56,"")</f>
        <v>45977.019862615743</v>
      </c>
      <c r="H56" s="96"/>
      <c r="I56" s="135" t="str">
        <f>IFERROR(VLOOKUP(D56,DB!A:F,6,0),"")</f>
        <v/>
      </c>
      <c r="J56" s="135" t="str">
        <f>IFERROR(VLOOKUP(D56,DB!A:G,7,0),"")</f>
        <v/>
      </c>
      <c r="K56" s="98"/>
      <c r="L56" s="92" t="str">
        <f>IFERROR(VLOOKUP(D56,DB!A:I,9,0),"")</f>
        <v/>
      </c>
    </row>
    <row r="57" spans="1:12" ht="15" customHeight="1">
      <c r="A57" s="135"/>
      <c r="B57" s="135" t="str">
        <f>IFERROR(VLOOKUP(D57,DB!A:K,11,0),"")</f>
        <v/>
      </c>
      <c r="C57" s="94"/>
      <c r="D57" s="92"/>
      <c r="E57" s="95"/>
      <c r="F57" s="96"/>
      <c r="G57" s="97">
        <f ca="1">IFERROR(NOW()-F57,"")</f>
        <v>45977.019862615743</v>
      </c>
      <c r="H57" s="96"/>
      <c r="I57" s="135" t="str">
        <f>IFERROR(VLOOKUP(D57,DB!A:F,6,0),"")</f>
        <v/>
      </c>
      <c r="J57" s="135" t="str">
        <f>IFERROR(VLOOKUP(D57,DB!A:G,7,0),"")</f>
        <v/>
      </c>
      <c r="K57" s="98"/>
      <c r="L57" s="92" t="str">
        <f>IFERROR(VLOOKUP(D57,DB!A:I,9,0),"")</f>
        <v/>
      </c>
    </row>
    <row r="58" spans="1:12" ht="15" customHeight="1">
      <c r="A58" s="135"/>
      <c r="B58" s="135" t="str">
        <f>IFERROR(VLOOKUP(D58,DB!A:K,11,0),"")</f>
        <v/>
      </c>
      <c r="C58" s="94"/>
      <c r="D58" s="92"/>
      <c r="E58" s="95"/>
      <c r="F58" s="96"/>
      <c r="G58" s="97">
        <f ca="1">IFERROR(NOW()-F58,"")</f>
        <v>45977.019862615743</v>
      </c>
      <c r="H58" s="96"/>
      <c r="I58" s="135" t="str">
        <f>IFERROR(VLOOKUP(D58,DB!A:F,6,0),"")</f>
        <v/>
      </c>
      <c r="J58" s="135" t="str">
        <f>IFERROR(VLOOKUP(D58,DB!A:G,7,0),"")</f>
        <v/>
      </c>
      <c r="K58" s="98"/>
      <c r="L58" s="92" t="str">
        <f>IFERROR(VLOOKUP(D58,DB!A:I,9,0),"")</f>
        <v/>
      </c>
    </row>
    <row r="59" spans="1:12" ht="15" customHeight="1">
      <c r="A59" s="135"/>
      <c r="B59" s="135" t="str">
        <f>IFERROR(VLOOKUP(D59,DB!A:K,11,0),"")</f>
        <v/>
      </c>
      <c r="C59" s="94"/>
      <c r="D59" s="92"/>
      <c r="E59" s="95"/>
      <c r="F59" s="96"/>
      <c r="G59" s="97">
        <f ca="1">IFERROR(NOW()-F59,"")</f>
        <v>45977.019862615743</v>
      </c>
      <c r="H59" s="96"/>
      <c r="I59" s="135" t="str">
        <f>IFERROR(VLOOKUP(D59,DB!A:F,6,0),"")</f>
        <v/>
      </c>
      <c r="J59" s="135" t="str">
        <f>IFERROR(VLOOKUP(D59,DB!A:G,7,0),"")</f>
        <v/>
      </c>
      <c r="K59" s="98"/>
      <c r="L59" s="92" t="str">
        <f>IFERROR(VLOOKUP(D59,DB!A:I,9,0),"")</f>
        <v/>
      </c>
    </row>
    <row r="60" spans="1:12" ht="15" customHeight="1">
      <c r="A60" s="135"/>
      <c r="B60" s="135" t="str">
        <f>IFERROR(VLOOKUP(D60,DB!A:K,11,0),"")</f>
        <v/>
      </c>
      <c r="C60" s="94"/>
      <c r="D60" s="92"/>
      <c r="E60" s="95"/>
      <c r="F60" s="96"/>
      <c r="G60" s="97">
        <f ca="1">IFERROR(NOW()-F60,"")</f>
        <v>45977.019862615743</v>
      </c>
      <c r="H60" s="96"/>
      <c r="I60" s="135" t="str">
        <f>IFERROR(VLOOKUP(D60,DB!A:F,6,0),"")</f>
        <v/>
      </c>
      <c r="J60" s="135" t="str">
        <f>IFERROR(VLOOKUP(D60,DB!A:G,7,0),"")</f>
        <v/>
      </c>
      <c r="K60" s="98"/>
      <c r="L60" s="92" t="str">
        <f>IFERROR(VLOOKUP(D60,DB!A:I,9,0),"")</f>
        <v/>
      </c>
    </row>
    <row r="61" spans="1:12" ht="15" customHeight="1">
      <c r="A61" s="135"/>
      <c r="B61" s="135" t="str">
        <f>IFERROR(VLOOKUP(D61,DB!A:K,11,0),"")</f>
        <v/>
      </c>
      <c r="C61" s="94"/>
      <c r="D61" s="92"/>
      <c r="E61" s="95"/>
      <c r="F61" s="96"/>
      <c r="G61" s="97">
        <f ca="1">IFERROR(NOW()-F61,"")</f>
        <v>45977.019862615743</v>
      </c>
      <c r="H61" s="96"/>
      <c r="I61" s="135" t="str">
        <f>IFERROR(VLOOKUP(D61,DB!A:F,6,0),"")</f>
        <v/>
      </c>
      <c r="J61" s="135" t="str">
        <f>IFERROR(VLOOKUP(D61,DB!A:G,7,0),"")</f>
        <v/>
      </c>
      <c r="K61" s="98"/>
      <c r="L61" s="92" t="str">
        <f>IFERROR(VLOOKUP(D61,DB!A:I,9,0),"")</f>
        <v/>
      </c>
    </row>
    <row r="62" spans="1:12" ht="15" customHeight="1">
      <c r="A62" s="135"/>
      <c r="B62" s="135" t="str">
        <f>IFERROR(VLOOKUP(D62,DB!A:K,11,0),"")</f>
        <v/>
      </c>
      <c r="C62" s="94"/>
      <c r="D62" s="92"/>
      <c r="E62" s="95"/>
      <c r="F62" s="96"/>
      <c r="G62" s="97">
        <f ca="1">IFERROR(NOW()-F62,"")</f>
        <v>45977.019862615743</v>
      </c>
      <c r="H62" s="96"/>
      <c r="I62" s="135" t="str">
        <f>IFERROR(VLOOKUP(D62,DB!A:F,6,0),"")</f>
        <v/>
      </c>
      <c r="J62" s="135" t="str">
        <f>IFERROR(VLOOKUP(D62,DB!A:G,7,0),"")</f>
        <v/>
      </c>
      <c r="K62" s="98"/>
      <c r="L62" s="92" t="str">
        <f>IFERROR(VLOOKUP(D62,DB!A:I,9,0),"")</f>
        <v/>
      </c>
    </row>
    <row r="63" spans="1:12" ht="15" customHeight="1">
      <c r="A63" s="135"/>
      <c r="B63" s="135" t="str">
        <f>IFERROR(VLOOKUP(D63,DB!A:K,11,0),"")</f>
        <v/>
      </c>
      <c r="C63" s="94"/>
      <c r="D63" s="92"/>
      <c r="E63" s="95"/>
      <c r="F63" s="96"/>
      <c r="G63" s="97">
        <f ca="1">IFERROR(NOW()-F63,"")</f>
        <v>45977.019862615743</v>
      </c>
      <c r="H63" s="96"/>
      <c r="I63" s="135" t="str">
        <f>IFERROR(VLOOKUP(D63,DB!A:F,6,0),"")</f>
        <v/>
      </c>
      <c r="J63" s="135" t="str">
        <f>IFERROR(VLOOKUP(D63,DB!A:G,7,0),"")</f>
        <v/>
      </c>
      <c r="K63" s="98"/>
      <c r="L63" s="92" t="str">
        <f>IFERROR(VLOOKUP(D63,DB!A:I,9,0),"")</f>
        <v/>
      </c>
    </row>
    <row r="64" spans="1:12" ht="15" customHeight="1">
      <c r="A64" s="135"/>
      <c r="B64" s="135" t="str">
        <f>IFERROR(VLOOKUP(D64,DB!A:K,11,0),"")</f>
        <v/>
      </c>
      <c r="C64" s="94"/>
      <c r="D64" s="92"/>
      <c r="E64" s="95"/>
      <c r="F64" s="96"/>
      <c r="G64" s="97">
        <f ca="1">IFERROR(NOW()-F64,"")</f>
        <v>45977.019862615743</v>
      </c>
      <c r="H64" s="96"/>
      <c r="I64" s="135" t="str">
        <f>IFERROR(VLOOKUP(D64,DB!A:F,6,0),"")</f>
        <v/>
      </c>
      <c r="J64" s="135" t="str">
        <f>IFERROR(VLOOKUP(D64,DB!A:G,7,0),"")</f>
        <v/>
      </c>
      <c r="K64" s="98"/>
      <c r="L64" s="92" t="str">
        <f>IFERROR(VLOOKUP(D64,DB!A:I,9,0),"")</f>
        <v/>
      </c>
    </row>
    <row r="65" spans="1:12" ht="15" customHeight="1">
      <c r="A65" s="135"/>
      <c r="B65" s="135" t="str">
        <f>IFERROR(VLOOKUP(D65,DB!A:K,11,0),"")</f>
        <v/>
      </c>
      <c r="C65" s="94"/>
      <c r="D65" s="92"/>
      <c r="E65" s="95"/>
      <c r="F65" s="96"/>
      <c r="G65" s="97">
        <f ca="1">IFERROR(NOW()-F65,"")</f>
        <v>45977.019862615743</v>
      </c>
      <c r="H65" s="96"/>
      <c r="I65" s="135" t="str">
        <f>IFERROR(VLOOKUP(D65,DB!A:F,6,0),"")</f>
        <v/>
      </c>
      <c r="J65" s="135" t="str">
        <f>IFERROR(VLOOKUP(D65,DB!A:G,7,0),"")</f>
        <v/>
      </c>
      <c r="K65" s="98"/>
      <c r="L65" s="92" t="str">
        <f>IFERROR(VLOOKUP(D65,DB!A:I,9,0),"")</f>
        <v/>
      </c>
    </row>
    <row r="66" spans="1:12" ht="15" customHeight="1">
      <c r="A66" s="135"/>
      <c r="B66" s="135" t="str">
        <f>IFERROR(VLOOKUP(D66,DB!A:K,11,0),"")</f>
        <v/>
      </c>
      <c r="C66" s="94"/>
      <c r="D66" s="92"/>
      <c r="E66" s="95"/>
      <c r="F66" s="96"/>
      <c r="G66" s="97">
        <f ca="1">IFERROR(NOW()-F66,"")</f>
        <v>45977.019862615743</v>
      </c>
      <c r="H66" s="96"/>
      <c r="I66" s="135" t="str">
        <f>IFERROR(VLOOKUP(D66,DB!A:F,6,0),"")</f>
        <v/>
      </c>
      <c r="J66" s="135" t="str">
        <f>IFERROR(VLOOKUP(D66,DB!A:G,7,0),"")</f>
        <v/>
      </c>
      <c r="K66" s="98"/>
      <c r="L66" s="92" t="str">
        <f>IFERROR(VLOOKUP(D66,DB!A:I,9,0),"")</f>
        <v/>
      </c>
    </row>
    <row r="67" spans="1:12" ht="15" customHeight="1">
      <c r="A67" s="135"/>
      <c r="B67" s="135" t="str">
        <f>IFERROR(VLOOKUP(D67,DB!A:K,11,0),"")</f>
        <v/>
      </c>
      <c r="C67" s="94"/>
      <c r="D67" s="92"/>
      <c r="E67" s="95"/>
      <c r="F67" s="96"/>
      <c r="G67" s="97">
        <f ca="1">IFERROR(NOW()-F67,"")</f>
        <v>45977.019862615743</v>
      </c>
      <c r="H67" s="96"/>
      <c r="I67" s="135" t="str">
        <f>IFERROR(VLOOKUP(D67,DB!A:F,6,0),"")</f>
        <v/>
      </c>
      <c r="J67" s="135" t="str">
        <f>IFERROR(VLOOKUP(D67,DB!A:G,7,0),"")</f>
        <v/>
      </c>
      <c r="K67" s="98"/>
      <c r="L67" s="92" t="str">
        <f>IFERROR(VLOOKUP(D67,DB!A:I,9,0),"")</f>
        <v/>
      </c>
    </row>
    <row r="68" spans="1:12" ht="15" customHeight="1">
      <c r="A68" s="135"/>
      <c r="B68" s="135" t="str">
        <f>IFERROR(VLOOKUP(D68,DB!A:K,11,0),"")</f>
        <v/>
      </c>
      <c r="C68" s="94"/>
      <c r="D68" s="92"/>
      <c r="E68" s="95"/>
      <c r="F68" s="96"/>
      <c r="G68" s="97">
        <f ca="1">IFERROR(NOW()-F68,"")</f>
        <v>45977.019862615743</v>
      </c>
      <c r="H68" s="96"/>
      <c r="I68" s="135" t="str">
        <f>IFERROR(VLOOKUP(D68,DB!A:F,6,0),"")</f>
        <v/>
      </c>
      <c r="J68" s="135" t="str">
        <f>IFERROR(VLOOKUP(D68,DB!A:G,7,0),"")</f>
        <v/>
      </c>
      <c r="K68" s="98"/>
      <c r="L68" s="92" t="str">
        <f>IFERROR(VLOOKUP(D68,DB!A:I,9,0),"")</f>
        <v/>
      </c>
    </row>
    <row r="69" spans="1:12" ht="15" customHeight="1">
      <c r="A69" s="135"/>
      <c r="B69" s="135" t="str">
        <f>IFERROR(VLOOKUP(D69,DB!A:K,11,0),"")</f>
        <v/>
      </c>
      <c r="C69" s="94"/>
      <c r="D69" s="92"/>
      <c r="E69" s="95"/>
      <c r="F69" s="96"/>
      <c r="G69" s="97">
        <f ca="1">IFERROR(NOW()-F69,"")</f>
        <v>45977.019862615743</v>
      </c>
      <c r="H69" s="96"/>
      <c r="I69" s="135" t="str">
        <f>IFERROR(VLOOKUP(D69,DB!A:F,6,0),"")</f>
        <v/>
      </c>
      <c r="J69" s="135" t="str">
        <f>IFERROR(VLOOKUP(D69,DB!A:G,7,0),"")</f>
        <v/>
      </c>
      <c r="K69" s="98"/>
      <c r="L69" s="92" t="str">
        <f>IFERROR(VLOOKUP(D69,DB!A:I,9,0),"")</f>
        <v/>
      </c>
    </row>
    <row r="70" spans="1:12" ht="15" customHeight="1">
      <c r="A70" s="135"/>
      <c r="B70" s="135" t="str">
        <f>IFERROR(VLOOKUP(D70,DB!A:K,11,0),"")</f>
        <v/>
      </c>
      <c r="C70" s="94"/>
      <c r="D70" s="92"/>
      <c r="E70" s="95"/>
      <c r="F70" s="96"/>
      <c r="G70" s="97">
        <f ca="1">IFERROR(NOW()-F70,"")</f>
        <v>45977.019862615743</v>
      </c>
      <c r="H70" s="96"/>
      <c r="I70" s="135" t="str">
        <f>IFERROR(VLOOKUP(D70,DB!A:F,6,0),"")</f>
        <v/>
      </c>
      <c r="J70" s="135" t="str">
        <f>IFERROR(VLOOKUP(D70,DB!A:G,7,0),"")</f>
        <v/>
      </c>
      <c r="K70" s="98"/>
      <c r="L70" s="92" t="str">
        <f>IFERROR(VLOOKUP(D70,DB!A:I,9,0),"")</f>
        <v/>
      </c>
    </row>
    <row r="71" spans="1:12" ht="15" customHeight="1">
      <c r="A71" s="135"/>
      <c r="B71" s="135" t="str">
        <f>IFERROR(VLOOKUP(D71,DB!A:K,11,0),"")</f>
        <v/>
      </c>
      <c r="C71" s="94"/>
      <c r="D71" s="92"/>
      <c r="E71" s="95"/>
      <c r="F71" s="96"/>
      <c r="G71" s="97">
        <f ca="1">IFERROR(NOW()-F71,"")</f>
        <v>45977.019862615743</v>
      </c>
      <c r="H71" s="96"/>
      <c r="I71" s="135" t="str">
        <f>IFERROR(VLOOKUP(D71,DB!A:F,6,0),"")</f>
        <v/>
      </c>
      <c r="J71" s="135" t="str">
        <f>IFERROR(VLOOKUP(D71,DB!A:G,7,0),"")</f>
        <v/>
      </c>
      <c r="K71" s="98"/>
      <c r="L71" s="92" t="str">
        <f>IFERROR(VLOOKUP(D71,DB!A:I,9,0),"")</f>
        <v/>
      </c>
    </row>
    <row r="72" spans="1:12" ht="15" customHeight="1">
      <c r="A72" s="135"/>
      <c r="B72" s="135" t="str">
        <f>IFERROR(VLOOKUP(D72,DB!A:K,11,0),"")</f>
        <v/>
      </c>
      <c r="C72" s="94"/>
      <c r="D72" s="92"/>
      <c r="E72" s="95"/>
      <c r="F72" s="96"/>
      <c r="G72" s="97">
        <f ca="1">IFERROR(NOW()-F72,"")</f>
        <v>45977.019862615743</v>
      </c>
      <c r="H72" s="96"/>
      <c r="I72" s="135" t="str">
        <f>IFERROR(VLOOKUP(D72,DB!A:F,6,0),"")</f>
        <v/>
      </c>
      <c r="J72" s="135" t="str">
        <f>IFERROR(VLOOKUP(D72,DB!A:G,7,0),"")</f>
        <v/>
      </c>
      <c r="K72" s="98"/>
      <c r="L72" s="92" t="str">
        <f>IFERROR(VLOOKUP(D72,DB!A:I,9,0),"")</f>
        <v/>
      </c>
    </row>
    <row r="73" spans="1:12" ht="15" customHeight="1">
      <c r="A73" s="135"/>
      <c r="B73" s="135" t="str">
        <f>IFERROR(VLOOKUP(D73,DB!A:K,11,0),"")</f>
        <v/>
      </c>
      <c r="C73" s="94"/>
      <c r="D73" s="92"/>
      <c r="E73" s="95"/>
      <c r="F73" s="96"/>
      <c r="G73" s="97">
        <f ca="1">IFERROR(NOW()-F73,"")</f>
        <v>45977.019862615743</v>
      </c>
      <c r="H73" s="96"/>
      <c r="I73" s="135" t="str">
        <f>IFERROR(VLOOKUP(D73,DB!A:F,6,0),"")</f>
        <v/>
      </c>
      <c r="J73" s="135" t="str">
        <f>IFERROR(VLOOKUP(D73,DB!A:G,7,0),"")</f>
        <v/>
      </c>
      <c r="K73" s="98"/>
      <c r="L73" s="92" t="str">
        <f>IFERROR(VLOOKUP(D73,DB!A:I,9,0),"")</f>
        <v/>
      </c>
    </row>
    <row r="74" spans="1:12" ht="15" customHeight="1">
      <c r="A74" s="135"/>
      <c r="B74" s="135" t="str">
        <f>IFERROR(VLOOKUP(D74,DB!A:K,11,0),"")</f>
        <v/>
      </c>
      <c r="C74" s="94"/>
      <c r="D74" s="92"/>
      <c r="E74" s="95"/>
      <c r="F74" s="96"/>
      <c r="G74" s="97">
        <f ca="1">IFERROR(NOW()-F74,"")</f>
        <v>45977.019862615743</v>
      </c>
      <c r="H74" s="96"/>
      <c r="I74" s="135" t="str">
        <f>IFERROR(VLOOKUP(D74,DB!A:F,6,0),"")</f>
        <v/>
      </c>
      <c r="J74" s="135" t="str">
        <f>IFERROR(VLOOKUP(D74,DB!A:G,7,0),"")</f>
        <v/>
      </c>
      <c r="K74" s="98"/>
      <c r="L74" s="92" t="str">
        <f>IFERROR(VLOOKUP(D74,DB!A:I,9,0),"")</f>
        <v/>
      </c>
    </row>
    <row r="75" spans="1:12" ht="15" customHeight="1">
      <c r="A75" s="135"/>
      <c r="B75" s="135" t="str">
        <f>IFERROR(VLOOKUP(D75,DB!A:K,11,0),"")</f>
        <v/>
      </c>
      <c r="C75" s="94"/>
      <c r="D75" s="92"/>
      <c r="E75" s="95"/>
      <c r="F75" s="96"/>
      <c r="G75" s="97">
        <f ca="1">IFERROR(NOW()-F75,"")</f>
        <v>45977.019862615743</v>
      </c>
      <c r="H75" s="96"/>
      <c r="I75" s="135" t="str">
        <f>IFERROR(VLOOKUP(D75,DB!A:F,6,0),"")</f>
        <v/>
      </c>
      <c r="J75" s="135" t="str">
        <f>IFERROR(VLOOKUP(D75,DB!A:G,7,0),"")</f>
        <v/>
      </c>
      <c r="K75" s="98"/>
      <c r="L75" s="92" t="str">
        <f>IFERROR(VLOOKUP(D75,DB!A:I,9,0),"")</f>
        <v/>
      </c>
    </row>
    <row r="76" spans="1:12" ht="15" customHeight="1">
      <c r="A76" s="135"/>
      <c r="B76" s="135" t="str">
        <f>IFERROR(VLOOKUP(D76,DB!A:K,11,0),"")</f>
        <v/>
      </c>
      <c r="C76" s="94"/>
      <c r="D76" s="92"/>
      <c r="E76" s="95"/>
      <c r="F76" s="96"/>
      <c r="G76" s="97">
        <f ca="1">IFERROR(NOW()-F76,"")</f>
        <v>45977.019862615743</v>
      </c>
      <c r="H76" s="96"/>
      <c r="I76" s="135" t="str">
        <f>IFERROR(VLOOKUP(D76,DB!A:F,6,0),"")</f>
        <v/>
      </c>
      <c r="J76" s="135" t="str">
        <f>IFERROR(VLOOKUP(D76,DB!A:G,7,0),"")</f>
        <v/>
      </c>
      <c r="K76" s="98"/>
      <c r="L76" s="92" t="str">
        <f>IFERROR(VLOOKUP(D76,DB!A:I,9,0),"")</f>
        <v/>
      </c>
    </row>
    <row r="77" spans="1:12" ht="15" customHeight="1">
      <c r="A77" s="135"/>
      <c r="B77" s="135" t="str">
        <f>IFERROR(VLOOKUP(D77,DB!A:K,11,0),"")</f>
        <v/>
      </c>
      <c r="C77" s="94"/>
      <c r="D77" s="92"/>
      <c r="E77" s="95"/>
      <c r="F77" s="96"/>
      <c r="G77" s="97">
        <f ca="1">IFERROR(NOW()-F77,"")</f>
        <v>45977.019862615743</v>
      </c>
      <c r="H77" s="96"/>
      <c r="I77" s="135" t="str">
        <f>IFERROR(VLOOKUP(D77,DB!A:F,6,0),"")</f>
        <v/>
      </c>
      <c r="J77" s="135" t="str">
        <f>IFERROR(VLOOKUP(D77,DB!A:G,7,0),"")</f>
        <v/>
      </c>
      <c r="K77" s="98"/>
      <c r="L77" s="92" t="str">
        <f>IFERROR(VLOOKUP(D77,DB!A:I,9,0),"")</f>
        <v/>
      </c>
    </row>
    <row r="78" spans="1:12" ht="15" customHeight="1">
      <c r="A78" s="135"/>
      <c r="B78" s="135" t="str">
        <f>IFERROR(VLOOKUP(D78,DB!A:K,11,0),"")</f>
        <v/>
      </c>
      <c r="C78" s="94"/>
      <c r="D78" s="92"/>
      <c r="E78" s="95"/>
      <c r="F78" s="96"/>
      <c r="G78" s="97">
        <f ca="1">IFERROR(NOW()-F78,"")</f>
        <v>45977.019862615743</v>
      </c>
      <c r="H78" s="96"/>
      <c r="I78" s="135" t="str">
        <f>IFERROR(VLOOKUP(D78,DB!A:F,6,0),"")</f>
        <v/>
      </c>
      <c r="J78" s="135" t="str">
        <f>IFERROR(VLOOKUP(D78,DB!A:G,7,0),"")</f>
        <v/>
      </c>
      <c r="K78" s="98"/>
      <c r="L78" s="92" t="str">
        <f>IFERROR(VLOOKUP(D78,DB!A:I,9,0),"")</f>
        <v/>
      </c>
    </row>
    <row r="79" spans="1:12" ht="15" customHeight="1">
      <c r="A79" s="135"/>
      <c r="B79" s="135" t="str">
        <f>IFERROR(VLOOKUP(D79,DB!A:K,11,0),"")</f>
        <v/>
      </c>
      <c r="C79" s="94"/>
      <c r="D79" s="92"/>
      <c r="E79" s="95"/>
      <c r="F79" s="96"/>
      <c r="G79" s="97">
        <f ca="1">IFERROR(NOW()-F79,"")</f>
        <v>45977.019862615743</v>
      </c>
      <c r="H79" s="96"/>
      <c r="I79" s="135" t="str">
        <f>IFERROR(VLOOKUP(D79,DB!A:F,6,0),"")</f>
        <v/>
      </c>
      <c r="J79" s="135" t="str">
        <f>IFERROR(VLOOKUP(D79,DB!A:G,7,0),"")</f>
        <v/>
      </c>
      <c r="K79" s="98"/>
      <c r="L79" s="92" t="str">
        <f>IFERROR(VLOOKUP(D79,DB!A:I,9,0),"")</f>
        <v/>
      </c>
    </row>
    <row r="80" spans="1:12" ht="15" customHeight="1">
      <c r="A80" s="135"/>
      <c r="B80" s="135" t="str">
        <f>IFERROR(VLOOKUP(D80,DB!A:K,11,0),"")</f>
        <v/>
      </c>
      <c r="C80" s="94"/>
      <c r="D80" s="92"/>
      <c r="E80" s="95"/>
      <c r="F80" s="96"/>
      <c r="G80" s="97">
        <f ca="1">IFERROR(NOW()-F80,"")</f>
        <v>45977.019862615743</v>
      </c>
      <c r="H80" s="96"/>
      <c r="I80" s="135" t="str">
        <f>IFERROR(VLOOKUP(D80,DB!A:F,6,0),"")</f>
        <v/>
      </c>
      <c r="J80" s="135" t="str">
        <f>IFERROR(VLOOKUP(D80,DB!A:G,7,0),"")</f>
        <v/>
      </c>
      <c r="K80" s="98"/>
      <c r="L80" s="92" t="str">
        <f>IFERROR(VLOOKUP(D80,DB!A:I,9,0),"")</f>
        <v/>
      </c>
    </row>
    <row r="81" spans="1:12" ht="15" customHeight="1">
      <c r="A81" s="135"/>
      <c r="B81" s="135" t="str">
        <f>IFERROR(VLOOKUP(D81,DB!A:K,11,0),"")</f>
        <v/>
      </c>
      <c r="C81" s="94"/>
      <c r="D81" s="92"/>
      <c r="E81" s="95"/>
      <c r="F81" s="96"/>
      <c r="G81" s="97">
        <f ca="1">IFERROR(NOW()-F81,"")</f>
        <v>45977.019862615743</v>
      </c>
      <c r="H81" s="96"/>
      <c r="I81" s="135" t="str">
        <f>IFERROR(VLOOKUP(D81,DB!A:F,6,0),"")</f>
        <v/>
      </c>
      <c r="J81" s="135" t="str">
        <f>IFERROR(VLOOKUP(D81,DB!A:G,7,0),"")</f>
        <v/>
      </c>
      <c r="K81" s="98"/>
      <c r="L81" s="92" t="str">
        <f>IFERROR(VLOOKUP(D81,DB!A:I,9,0),"")</f>
        <v/>
      </c>
    </row>
    <row r="82" spans="1:12" ht="15" customHeight="1">
      <c r="A82" s="135"/>
      <c r="B82" s="135" t="str">
        <f>IFERROR(VLOOKUP(D82,DB!A:K,11,0),"")</f>
        <v/>
      </c>
      <c r="C82" s="94"/>
      <c r="D82" s="92"/>
      <c r="E82" s="95"/>
      <c r="F82" s="96"/>
      <c r="G82" s="97">
        <f ca="1">IFERROR(NOW()-F82,"")</f>
        <v>45977.019862615743</v>
      </c>
      <c r="H82" s="96"/>
      <c r="I82" s="135" t="str">
        <f>IFERROR(VLOOKUP(D82,DB!A:F,6,0),"")</f>
        <v/>
      </c>
      <c r="J82" s="135" t="str">
        <f>IFERROR(VLOOKUP(D82,DB!A:G,7,0),"")</f>
        <v/>
      </c>
      <c r="K82" s="98"/>
      <c r="L82" s="92" t="str">
        <f>IFERROR(VLOOKUP(D82,DB!A:I,9,0),"")</f>
        <v/>
      </c>
    </row>
  </sheetData>
  <dataValidations count="2">
    <dataValidation allowBlank="1" showInputMessage="1" showErrorMessage="1" sqref="E1" xr:uid="{A4F81451-56CC-4543-9497-104C4E44EE4B}"/>
    <dataValidation type="list" allowBlank="1" showInputMessage="1" showErrorMessage="1" sqref="E2:E8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20"/>
  <sheetViews>
    <sheetView workbookViewId="0">
      <selection activeCell="D8" sqref="D8"/>
    </sheetView>
  </sheetViews>
  <sheetFormatPr defaultColWidth="11.19921875" defaultRowHeight="15"/>
  <cols>
    <col min="1" max="1" width="23.69921875" style="39" customWidth="1"/>
    <col min="2" max="2" width="4.59765625" style="39" customWidth="1"/>
    <col min="3" max="3" width="4.19921875" style="39" customWidth="1"/>
    <col min="4" max="4" width="9.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39121</v>
      </c>
      <c r="B2" s="37" t="str">
        <f>IFERROR(VLOOKUP(D2,DB!A:K,11,0),"")</f>
        <v>R5</v>
      </c>
      <c r="C2" s="37">
        <v>3</v>
      </c>
      <c r="D2" s="107" t="s">
        <v>36011</v>
      </c>
      <c r="E2" s="37" t="s">
        <v>39021</v>
      </c>
      <c r="F2" s="38">
        <v>45891.832060185188</v>
      </c>
      <c r="G2" s="116">
        <f ca="1">IFERROR(NOW()-F2,"")</f>
        <v>85.187802430555166</v>
      </c>
      <c r="H2" s="38">
        <v>45891.790393518517</v>
      </c>
      <c r="I2" s="37" t="str">
        <f>IFERROR(VLOOKUP(D2,DB!A:F,6,0),"")</f>
        <v>Generator-SG</v>
      </c>
      <c r="J2" s="37" t="str">
        <f>IFERROR(VLOOKUP(D2,DB!A:G,7,0),"")</f>
        <v>Vandalized</v>
      </c>
      <c r="K2" s="37" t="s">
        <v>39122</v>
      </c>
      <c r="L2" s="37" t="str">
        <f>IFERROR(VLOOKUP(D2,DB!A:I,9,0),"")</f>
        <v>Latis</v>
      </c>
      <c r="M2" s="106"/>
    </row>
    <row r="3" spans="1:13" ht="30">
      <c r="A3" s="37" t="s">
        <v>39123</v>
      </c>
      <c r="B3" s="37" t="str">
        <f>IFERROR(VLOOKUP(D3,DB!A:K,11,0),"")</f>
        <v>R5</v>
      </c>
      <c r="C3" s="37">
        <v>1</v>
      </c>
      <c r="D3" s="37" t="s">
        <v>33268</v>
      </c>
      <c r="E3" s="37" t="s">
        <v>39100</v>
      </c>
      <c r="F3" s="38">
        <v>45926.188877314817</v>
      </c>
      <c r="G3" s="116">
        <f t="shared" ref="G3" ca="1" si="0">IFERROR(NOW()-F3,"")</f>
        <v>50.830985300926841</v>
      </c>
      <c r="H3" s="38">
        <v>45926.158159722225</v>
      </c>
      <c r="I3" s="37" t="str">
        <f>IFERROR(VLOOKUP(D3,DB!A:F,6,0),"")</f>
        <v>SCECO</v>
      </c>
      <c r="J3" s="37" t="str">
        <f>IFERROR(VLOOKUP(D3,DB!A:G,7,0),"")</f>
        <v>Good</v>
      </c>
      <c r="K3" s="37" t="s">
        <v>39124</v>
      </c>
      <c r="L3" s="37" t="str">
        <f>IFERROR(VLOOKUP(D3,DB!A:I,9,0),"")</f>
        <v>Latis</v>
      </c>
      <c r="M3" s="106"/>
    </row>
    <row r="4" spans="1:13" ht="48" customHeight="1">
      <c r="A4" s="124" t="s">
        <v>39125</v>
      </c>
      <c r="B4" s="124" t="str">
        <f>IFERROR(VLOOKUP(D4,DB!A:K,11,0),"")</f>
        <v>R5</v>
      </c>
      <c r="C4" s="124">
        <v>1</v>
      </c>
      <c r="D4" s="124" t="s">
        <v>34758</v>
      </c>
      <c r="E4" s="124" t="s">
        <v>39100</v>
      </c>
      <c r="F4" s="125">
        <v>45948.661111111112</v>
      </c>
      <c r="G4" s="126">
        <f t="shared" ref="G4" ca="1" si="1">IFERROR(NOW()-F4,"")</f>
        <v>28.358751504631073</v>
      </c>
      <c r="H4" s="125">
        <v>45948.661111111112</v>
      </c>
      <c r="I4" s="124" t="str">
        <f>IFERROR(VLOOKUP(D4,DB!A:F,6,0),"")</f>
        <v>SCECO</v>
      </c>
      <c r="J4" s="124" t="str">
        <f>IFERROR(VLOOKUP(D4,DB!A:G,7,0),"")</f>
        <v>Dead</v>
      </c>
      <c r="K4" s="124" t="s">
        <v>39126</v>
      </c>
      <c r="L4" s="124" t="str">
        <f>IFERROR(VLOOKUP(D4,DB!A:I,9,0),"")</f>
        <v>Latis</v>
      </c>
    </row>
    <row r="5" spans="1:13" ht="30.75">
      <c r="A5" s="124" t="s">
        <v>39127</v>
      </c>
      <c r="B5" s="124" t="s">
        <v>5443</v>
      </c>
      <c r="C5" s="124">
        <v>1</v>
      </c>
      <c r="D5" s="124" t="s">
        <v>32330</v>
      </c>
      <c r="E5" s="124" t="s">
        <v>39021</v>
      </c>
      <c r="F5" s="125">
        <v>45968.848599537036</v>
      </c>
      <c r="G5" s="126">
        <v>0.54726851851851854</v>
      </c>
      <c r="H5" s="125">
        <v>45968.827465277776</v>
      </c>
      <c r="I5" s="124" t="s">
        <v>22</v>
      </c>
      <c r="J5" s="124" t="s">
        <v>65</v>
      </c>
      <c r="K5" s="124" t="s">
        <v>39128</v>
      </c>
      <c r="L5" s="124" t="s">
        <v>8145</v>
      </c>
    </row>
    <row r="6" spans="1:13">
      <c r="A6" s="124" t="s">
        <v>39129</v>
      </c>
      <c r="B6" s="124" t="str">
        <f>IFERROR(VLOOKUP(D6,DB!A:K,11,0),"")</f>
        <v>R5</v>
      </c>
      <c r="C6" s="124">
        <v>1</v>
      </c>
      <c r="D6" s="124" t="s">
        <v>38409</v>
      </c>
      <c r="E6" s="124" t="s">
        <v>39021</v>
      </c>
      <c r="F6" s="124"/>
      <c r="G6" s="126">
        <f t="shared" ref="G6:G33" ca="1" si="2">IFERROR(NOW()-F6,"")</f>
        <v>45977.019862615743</v>
      </c>
      <c r="H6" s="125">
        <v>45976.36105324074</v>
      </c>
      <c r="I6" s="124" t="str">
        <f>IFERROR(VLOOKUP(D6,DB!A:F,6,0),"")</f>
        <v>SCECO</v>
      </c>
      <c r="J6" s="124" t="str">
        <f>IFERROR(VLOOKUP(D6,DB!A:G,7,0),"")</f>
        <v>Good</v>
      </c>
      <c r="K6" s="124" t="s">
        <v>39130</v>
      </c>
      <c r="L6" s="124" t="str">
        <f>IFERROR(VLOOKUP(D6,DB!A:I,9,0),"")</f>
        <v>Latis</v>
      </c>
    </row>
    <row r="7" spans="1:13">
      <c r="A7" s="124" t="s">
        <v>39131</v>
      </c>
      <c r="B7" s="124" t="str">
        <f>IFERROR(VLOOKUP(D7,DB!A:K,11,0),"")</f>
        <v>R5</v>
      </c>
      <c r="C7" s="124"/>
      <c r="D7" s="124" t="s">
        <v>33027</v>
      </c>
      <c r="E7" s="124" t="s">
        <v>39021</v>
      </c>
      <c r="F7" s="158">
        <v>45977.009479166663</v>
      </c>
      <c r="G7" s="126">
        <f t="shared" ca="1" si="2"/>
        <v>1.0383449080109131E-2</v>
      </c>
      <c r="H7" s="158">
        <v>45976.947858796295</v>
      </c>
      <c r="I7" s="124" t="str">
        <f>IFERROR(VLOOKUP(D7,DB!A:F,6,0),"")</f>
        <v>SCECO</v>
      </c>
      <c r="J7" s="124" t="str">
        <f>IFERROR(VLOOKUP(D7,DB!A:G,7,0),"")</f>
        <v>No BB Design</v>
      </c>
      <c r="K7" s="124" t="s">
        <v>39132</v>
      </c>
      <c r="L7" s="124" t="str">
        <f>IFERROR(VLOOKUP(D7,DB!A:I,9,0),"")</f>
        <v>Latis</v>
      </c>
    </row>
    <row r="8" spans="1:13">
      <c r="A8" s="124"/>
      <c r="B8" s="124" t="str">
        <f>IFERROR(VLOOKUP(D8,DB!A:K,11,0),"")</f>
        <v/>
      </c>
      <c r="C8" s="124"/>
      <c r="D8" s="124"/>
      <c r="E8" s="124"/>
      <c r="F8" s="124"/>
      <c r="G8" s="126">
        <f t="shared" ca="1" si="2"/>
        <v>45977.019862615743</v>
      </c>
      <c r="H8" s="124"/>
      <c r="I8" s="124" t="str">
        <f>IFERROR(VLOOKUP(D8,DB!A:F,6,0),"")</f>
        <v/>
      </c>
      <c r="J8" s="124" t="str">
        <f>IFERROR(VLOOKUP(D8,DB!A:G,7,0),"")</f>
        <v/>
      </c>
      <c r="K8" s="124"/>
      <c r="L8" s="124" t="str">
        <f>IFERROR(VLOOKUP(D8,DB!A:I,9,0),"")</f>
        <v/>
      </c>
    </row>
    <row r="9" spans="1:13">
      <c r="A9" s="124"/>
      <c r="B9" s="124" t="str">
        <f>IFERROR(VLOOKUP(D9,DB!A:K,11,0),"")</f>
        <v/>
      </c>
      <c r="C9" s="124"/>
      <c r="D9" s="124"/>
      <c r="E9" s="124"/>
      <c r="F9" s="124"/>
      <c r="G9" s="126">
        <f t="shared" ca="1" si="2"/>
        <v>45977.019862615743</v>
      </c>
      <c r="H9" s="124"/>
      <c r="I9" s="124" t="str">
        <f>IFERROR(VLOOKUP(D9,DB!A:F,6,0),"")</f>
        <v/>
      </c>
      <c r="J9" s="124" t="str">
        <f>IFERROR(VLOOKUP(D9,DB!A:G,7,0),"")</f>
        <v/>
      </c>
      <c r="K9" s="124"/>
      <c r="L9" s="124" t="str">
        <f>IFERROR(VLOOKUP(D9,DB!A:I,9,0),"")</f>
        <v/>
      </c>
    </row>
    <row r="10" spans="1:13">
      <c r="A10" s="124"/>
      <c r="B10" s="124" t="str">
        <f>IFERROR(VLOOKUP(D10,DB!A:K,11,0),"")</f>
        <v/>
      </c>
      <c r="C10" s="124"/>
      <c r="D10" s="124"/>
      <c r="E10" s="124"/>
      <c r="F10" s="124"/>
      <c r="G10" s="126">
        <f t="shared" ca="1" si="2"/>
        <v>45977.019862615743</v>
      </c>
      <c r="H10" s="124"/>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4"/>
      <c r="G11" s="126">
        <f t="shared" ca="1" si="2"/>
        <v>45977.019862615743</v>
      </c>
      <c r="H11" s="124"/>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4"/>
      <c r="G12" s="126">
        <f t="shared" ca="1" si="2"/>
        <v>45977.019862615743</v>
      </c>
      <c r="H12" s="124"/>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4"/>
      <c r="G13" s="126">
        <f t="shared" ca="1" si="2"/>
        <v>45977.019862615743</v>
      </c>
      <c r="H13" s="124"/>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4"/>
      <c r="G14" s="126">
        <f t="shared" ca="1" si="2"/>
        <v>45977.019862615743</v>
      </c>
      <c r="H14" s="124"/>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4"/>
      <c r="G15" s="126">
        <f t="shared" ca="1" si="2"/>
        <v>45977.019862615743</v>
      </c>
      <c r="H15" s="124"/>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4"/>
      <c r="G16" s="126">
        <f t="shared" ca="1" si="2"/>
        <v>45977.019862615743</v>
      </c>
      <c r="H16" s="124"/>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4"/>
      <c r="G17" s="126">
        <f t="shared" ca="1" si="2"/>
        <v>45977.019862615743</v>
      </c>
      <c r="H17" s="124"/>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4"/>
      <c r="G18" s="126">
        <f t="shared" ca="1" si="2"/>
        <v>45977.019862615743</v>
      </c>
      <c r="H18" s="124"/>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4"/>
      <c r="G19" s="126">
        <f t="shared" ca="1" si="2"/>
        <v>45977.019862615743</v>
      </c>
      <c r="H19" s="124"/>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4"/>
      <c r="G20" s="126">
        <f t="shared" ca="1" si="2"/>
        <v>45977.019862615743</v>
      </c>
      <c r="H20" s="124"/>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4"/>
      <c r="G21" s="126">
        <f t="shared" ca="1" si="2"/>
        <v>45977.019862615743</v>
      </c>
      <c r="H21" s="124"/>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4"/>
      <c r="G22" s="126">
        <f t="shared" ca="1" si="2"/>
        <v>45977.019862615743</v>
      </c>
      <c r="H22" s="124"/>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4"/>
      <c r="G23" s="126">
        <f t="shared" ca="1" si="2"/>
        <v>45977.019862615743</v>
      </c>
      <c r="H23" s="124"/>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6">
        <f t="shared" ca="1" si="2"/>
        <v>45977.019862615743</v>
      </c>
      <c r="H24" s="124"/>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6">
        <f t="shared" ca="1" si="2"/>
        <v>45977.019862615743</v>
      </c>
      <c r="H25" s="124"/>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6">
        <f t="shared" ca="1" si="2"/>
        <v>45977.019862615743</v>
      </c>
      <c r="H26" s="124"/>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4">
        <f t="shared" ca="1" si="2"/>
        <v>45977.019862615743</v>
      </c>
      <c r="H27" s="124"/>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4">
        <f t="shared" ca="1" si="2"/>
        <v>45977.019862615743</v>
      </c>
      <c r="H28" s="124"/>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4">
        <f t="shared" ca="1" si="2"/>
        <v>45977.019862615743</v>
      </c>
      <c r="H29" s="124"/>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4">
        <f t="shared" ca="1" si="2"/>
        <v>45977.019862615743</v>
      </c>
      <c r="H30" s="124"/>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4">
        <f t="shared" ca="1" si="2"/>
        <v>45977.019862615743</v>
      </c>
      <c r="H31" s="124"/>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4">
        <f t="shared" ca="1" si="2"/>
        <v>45977.019862615743</v>
      </c>
      <c r="H32" s="124"/>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4">
        <f t="shared" ca="1" si="2"/>
        <v>45977.019862615743</v>
      </c>
      <c r="H33" s="124"/>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4">
        <f t="shared" ref="G34:G97" ca="1" si="3">IFERROR(NOW()-F34,"")</f>
        <v>45977.019862615743</v>
      </c>
      <c r="H34" s="124"/>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4">
        <f t="shared" ca="1" si="3"/>
        <v>45977.019862615743</v>
      </c>
      <c r="H35" s="124"/>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4">
        <f t="shared" ca="1" si="3"/>
        <v>45977.019862615743</v>
      </c>
      <c r="H36" s="124"/>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4">
        <f t="shared" ca="1" si="3"/>
        <v>45977.019862615743</v>
      </c>
      <c r="H37" s="124"/>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4">
        <f t="shared" ca="1" si="3"/>
        <v>45977.019862615743</v>
      </c>
      <c r="H38" s="124"/>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4">
        <f t="shared" ca="1" si="3"/>
        <v>45977.019862615743</v>
      </c>
      <c r="H39" s="124"/>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4">
        <f t="shared" ca="1" si="3"/>
        <v>45977.019862615743</v>
      </c>
      <c r="H40" s="124"/>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4">
        <f t="shared" ca="1" si="3"/>
        <v>45977.019862615743</v>
      </c>
      <c r="H41" s="124"/>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4">
        <f t="shared" ca="1" si="3"/>
        <v>45977.019862615743</v>
      </c>
      <c r="H42" s="124"/>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4">
        <f t="shared" ca="1" si="3"/>
        <v>45977.019862615743</v>
      </c>
      <c r="H43" s="124"/>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4">
        <f t="shared" ca="1" si="3"/>
        <v>45977.019862615743</v>
      </c>
      <c r="H44" s="124"/>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4">
        <f t="shared" ca="1" si="3"/>
        <v>45977.019862615743</v>
      </c>
      <c r="H45" s="124"/>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4">
        <f t="shared" ca="1" si="3"/>
        <v>45977.019862615743</v>
      </c>
      <c r="H46" s="124"/>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4">
        <f t="shared" ca="1" si="3"/>
        <v>45977.019862615743</v>
      </c>
      <c r="H47" s="124"/>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4">
        <f t="shared" ca="1" si="3"/>
        <v>45977.019862615743</v>
      </c>
      <c r="H48" s="124"/>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4">
        <f t="shared" ca="1" si="3"/>
        <v>45977.019862615743</v>
      </c>
      <c r="H49" s="124"/>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4">
        <f t="shared" ca="1" si="3"/>
        <v>45977.019862615743</v>
      </c>
      <c r="H50" s="124"/>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4">
        <f t="shared" ca="1" si="3"/>
        <v>45977.019862615743</v>
      </c>
      <c r="H51" s="124"/>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4">
        <f t="shared" ca="1" si="3"/>
        <v>45977.019862615743</v>
      </c>
      <c r="H52" s="124"/>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4">
        <f t="shared" ca="1" si="3"/>
        <v>45977.019862615743</v>
      </c>
      <c r="H53" s="124"/>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4">
        <f t="shared" ca="1" si="3"/>
        <v>45977.019862615743</v>
      </c>
      <c r="H54" s="124"/>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4">
        <f t="shared" ca="1" si="3"/>
        <v>45977.019862615743</v>
      </c>
      <c r="H55" s="124"/>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4">
        <f t="shared" ca="1" si="3"/>
        <v>45977.019862615743</v>
      </c>
      <c r="H56" s="124"/>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4">
        <f t="shared" ca="1" si="3"/>
        <v>45977.019862615743</v>
      </c>
      <c r="H57" s="124"/>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4">
        <f t="shared" ca="1" si="3"/>
        <v>45977.019862615743</v>
      </c>
      <c r="H58" s="124"/>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4">
        <f t="shared" ca="1" si="3"/>
        <v>45977.019862615743</v>
      </c>
      <c r="H59" s="124"/>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4">
        <f t="shared" ca="1" si="3"/>
        <v>45977.019862615743</v>
      </c>
      <c r="H60" s="124"/>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4">
        <f t="shared" ca="1" si="3"/>
        <v>45977.019862615743</v>
      </c>
      <c r="H61" s="124"/>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4">
        <f t="shared" ca="1" si="3"/>
        <v>45977.019862615743</v>
      </c>
      <c r="H62" s="124"/>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4">
        <f t="shared" ca="1" si="3"/>
        <v>45977.019862615743</v>
      </c>
      <c r="H63" s="124"/>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4">
        <f t="shared" ca="1" si="3"/>
        <v>45977.019862615743</v>
      </c>
      <c r="H64" s="124"/>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4">
        <f t="shared" ca="1" si="3"/>
        <v>45977.019862615743</v>
      </c>
      <c r="H65" s="124"/>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4">
        <f t="shared" ca="1" si="3"/>
        <v>45977.019862615743</v>
      </c>
      <c r="H66" s="124"/>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4">
        <f t="shared" ca="1" si="3"/>
        <v>45977.019862615743</v>
      </c>
      <c r="H67" s="124"/>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4">
        <f t="shared" ca="1" si="3"/>
        <v>45977.019862615743</v>
      </c>
      <c r="H68" s="124"/>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4">
        <f t="shared" ca="1" si="3"/>
        <v>45977.019862615743</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4">
        <f t="shared" ca="1" si="3"/>
        <v>45977.019862615743</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4">
        <f t="shared" ca="1" si="3"/>
        <v>45977.019862615743</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4">
        <f t="shared" ca="1" si="3"/>
        <v>45977.019862615743</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4">
        <f t="shared" ca="1" si="3"/>
        <v>45977.019862615743</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4">
        <f t="shared" ca="1" si="3"/>
        <v>45977.019862615743</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4">
        <f t="shared" ca="1" si="3"/>
        <v>45977.019862615743</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4">
        <f t="shared" ca="1" si="3"/>
        <v>45977.019862615743</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4">
        <f t="shared" ca="1" si="3"/>
        <v>45977.019862615743</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4">
        <f t="shared" ca="1" si="3"/>
        <v>45977.019862615743</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4">
        <f t="shared" ca="1" si="3"/>
        <v>45977.019862615743</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4">
        <f t="shared" ca="1" si="3"/>
        <v>45977.019862615743</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4">
        <f t="shared" ca="1" si="3"/>
        <v>45977.019862615743</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4">
        <f t="shared" ca="1" si="3"/>
        <v>45977.019862615743</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4">
        <f t="shared" ca="1" si="3"/>
        <v>45977.019862615743</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4">
        <f t="shared" ca="1" si="3"/>
        <v>45977.019862615743</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4">
        <f t="shared" ca="1" si="3"/>
        <v>45977.019862615743</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4">
        <f t="shared" ca="1" si="3"/>
        <v>45977.019862615743</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4">
        <f t="shared" ca="1" si="3"/>
        <v>45977.019862615743</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4">
        <f t="shared" ca="1" si="3"/>
        <v>45977.019862615743</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4">
        <f t="shared" ca="1" si="3"/>
        <v>45977.019862615743</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4">
        <f t="shared" ca="1" si="3"/>
        <v>45977.019862615743</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4">
        <f t="shared" ca="1" si="3"/>
        <v>45977.019862615743</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4">
        <f t="shared" ca="1" si="3"/>
        <v>45977.019862615743</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4">
        <f t="shared" ca="1" si="3"/>
        <v>45977.019862615743</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4">
        <f t="shared" ca="1" si="3"/>
        <v>45977.019862615743</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4">
        <f t="shared" ca="1" si="3"/>
        <v>45977.019862615743</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4">
        <f t="shared" ca="1" si="3"/>
        <v>45977.019862615743</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4">
        <f t="shared" ca="1" si="3"/>
        <v>45977.019862615743</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ref="G98:G161" ca="1" si="4">IFERROR(NOW()-F98,"")</f>
        <v>45977.019862615743</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4"/>
        <v>45977.019862615743</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4"/>
        <v>45977.019862615743</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4"/>
        <v>45977.019862615743</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4"/>
        <v>45977.019862615743</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4"/>
        <v>45977.019862615743</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4"/>
        <v>45977.019862615743</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4"/>
        <v>45977.019862615743</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4"/>
        <v>45977.019862615743</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4"/>
        <v>45977.019862615743</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4"/>
        <v>45977.019862615743</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4"/>
        <v>45977.019862615743</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4"/>
        <v>45977.019862615743</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4"/>
        <v>45977.019862615743</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4"/>
        <v>45977.019862615743</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4"/>
        <v>45977.019862615743</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4"/>
        <v>45977.019862615743</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4"/>
        <v>45977.019862615743</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4"/>
        <v>45977.019862615743</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4"/>
        <v>45977.019862615743</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4"/>
        <v>45977.019862615743</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4"/>
        <v>45977.019862615743</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4"/>
        <v>45977.019862615743</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4"/>
        <v>45977.019862615743</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4"/>
        <v>45977.019862615743</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4"/>
        <v>45977.019862615743</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4"/>
        <v>45977.019862615743</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4"/>
        <v>45977.019862615743</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4"/>
        <v>45977.019862615743</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4"/>
        <v>45977.019862615743</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4"/>
        <v>45977.019862615743</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4"/>
        <v>45977.019862615743</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4"/>
        <v>45977.019862615743</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4"/>
        <v>45977.019862615743</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4"/>
        <v>45977.019862615743</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4"/>
        <v>45977.019862615743</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4"/>
        <v>45977.019862615743</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4"/>
        <v>45977.019862615743</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4"/>
        <v>45977.019862615743</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4"/>
        <v>45977.019862615743</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4"/>
        <v>45977.019862615743</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4"/>
        <v>45977.019862615743</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4"/>
        <v>45977.019862615743</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4"/>
        <v>45977.019862615743</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4"/>
        <v>45977.019862615743</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4"/>
        <v>45977.019862615743</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4"/>
        <v>45977.019862615743</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4"/>
        <v>45977.019862615743</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4"/>
        <v>45977.019862615743</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4"/>
        <v>45977.019862615743</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4"/>
        <v>45977.019862615743</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4"/>
        <v>45977.019862615743</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4"/>
        <v>45977.019862615743</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4"/>
        <v>45977.019862615743</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4"/>
        <v>45977.019862615743</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4"/>
        <v>45977.019862615743</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4"/>
        <v>45977.019862615743</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4"/>
        <v>45977.019862615743</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4"/>
        <v>45977.019862615743</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4"/>
        <v>45977.019862615743</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4"/>
        <v>45977.019862615743</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4"/>
        <v>45977.019862615743</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4"/>
        <v>45977.019862615743</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4"/>
        <v>45977.019862615743</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ref="G162:G225" ca="1" si="5">IFERROR(NOW()-F162,"")</f>
        <v>45977.019862615743</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5"/>
        <v>45977.019862615743</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5"/>
        <v>45977.019862615743</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5"/>
        <v>45977.019862615743</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5"/>
        <v>45977.019862615743</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5"/>
        <v>45977.019862615743</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5"/>
        <v>45977.019862615743</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5"/>
        <v>45977.019862615743</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5"/>
        <v>45977.019862615743</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5"/>
        <v>45977.019862615743</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5"/>
        <v>45977.019862615743</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5"/>
        <v>45977.019862615743</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5"/>
        <v>45977.019862615743</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5"/>
        <v>45977.019862615743</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5"/>
        <v>45977.019862615743</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5"/>
        <v>45977.019862615743</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5"/>
        <v>45977.019862615743</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5"/>
        <v>45977.019862615743</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5"/>
        <v>45977.019862615743</v>
      </c>
      <c r="H180" s="124"/>
      <c r="I180" s="124" t="str">
        <f>IFERROR(VLOOKUP(D180,DB!A:F,6,0),"")</f>
        <v/>
      </c>
      <c r="J180" s="124" t="str">
        <f>IFERROR(VLOOKUP(D180,DB!A:G,7,0),"")</f>
        <v/>
      </c>
      <c r="K180" s="124"/>
      <c r="L180" s="124" t="str">
        <f>IFERROR(VLOOKUP(D180,DB!A:I,9,0),"")</f>
        <v/>
      </c>
    </row>
    <row r="181" spans="1:12">
      <c r="A181" s="124"/>
      <c r="B181" s="124"/>
      <c r="C181" s="124"/>
      <c r="D181" s="124"/>
      <c r="E181" s="124"/>
      <c r="F181" s="124"/>
      <c r="G181" s="124"/>
      <c r="H181" s="124"/>
      <c r="I181" s="124"/>
      <c r="J181" s="124"/>
      <c r="K181" s="124"/>
      <c r="L181" s="124"/>
    </row>
    <row r="182" spans="1:12">
      <c r="A182" s="124"/>
      <c r="B182" s="124"/>
      <c r="C182" s="124"/>
      <c r="D182" s="124"/>
      <c r="E182" s="124"/>
      <c r="F182" s="124"/>
      <c r="G182" s="124"/>
      <c r="H182" s="124"/>
      <c r="I182" s="124"/>
      <c r="J182" s="124"/>
      <c r="K182" s="124"/>
      <c r="L182" s="124"/>
    </row>
    <row r="183" spans="1:12">
      <c r="A183" s="124"/>
      <c r="B183" s="124"/>
      <c r="C183" s="124"/>
      <c r="D183" s="124"/>
      <c r="E183" s="124"/>
      <c r="F183" s="124"/>
      <c r="G183" s="124"/>
      <c r="H183" s="124"/>
      <c r="I183" s="124"/>
      <c r="J183" s="124"/>
      <c r="K183" s="124"/>
      <c r="L183" s="124"/>
    </row>
    <row r="184" spans="1:12">
      <c r="A184" s="124"/>
      <c r="B184" s="124"/>
      <c r="C184" s="124"/>
      <c r="D184" s="124"/>
      <c r="E184" s="124"/>
      <c r="F184" s="124"/>
      <c r="G184" s="124"/>
      <c r="H184" s="124"/>
      <c r="I184" s="124"/>
      <c r="J184" s="124"/>
      <c r="K184" s="124"/>
      <c r="L184" s="124"/>
    </row>
    <row r="185" spans="1:12">
      <c r="A185" s="124"/>
      <c r="B185" s="124"/>
      <c r="C185" s="124"/>
      <c r="D185" s="124"/>
      <c r="E185" s="124"/>
      <c r="F185" s="124"/>
      <c r="G185" s="124"/>
      <c r="H185" s="124"/>
      <c r="I185" s="124"/>
      <c r="J185" s="124"/>
      <c r="K185" s="124"/>
      <c r="L185" s="124"/>
    </row>
    <row r="186" spans="1:12">
      <c r="A186" s="124"/>
      <c r="B186" s="124"/>
      <c r="C186" s="124"/>
      <c r="D186" s="124"/>
      <c r="E186" s="124"/>
      <c r="F186" s="124"/>
      <c r="G186" s="124"/>
      <c r="H186" s="124"/>
      <c r="I186" s="124"/>
      <c r="J186" s="124"/>
      <c r="K186" s="124"/>
      <c r="L186" s="124"/>
    </row>
    <row r="187" spans="1:12">
      <c r="A187" s="124"/>
      <c r="B187" s="124"/>
      <c r="C187" s="124"/>
      <c r="D187" s="124"/>
      <c r="E187" s="124"/>
      <c r="F187" s="124"/>
      <c r="G187" s="124"/>
      <c r="H187" s="124"/>
      <c r="I187" s="124"/>
      <c r="J187" s="124"/>
      <c r="K187" s="124"/>
      <c r="L187" s="124"/>
    </row>
    <row r="188" spans="1:12">
      <c r="A188" s="124"/>
      <c r="B188" s="124"/>
      <c r="C188" s="124"/>
      <c r="D188" s="124"/>
      <c r="E188" s="124"/>
      <c r="F188" s="124"/>
      <c r="G188" s="124"/>
      <c r="H188" s="124"/>
      <c r="I188" s="124"/>
      <c r="J188" s="124"/>
      <c r="K188" s="124"/>
      <c r="L188" s="124"/>
    </row>
    <row r="189" spans="1:12">
      <c r="A189" s="124"/>
      <c r="B189" s="124"/>
      <c r="C189" s="124"/>
      <c r="D189" s="124"/>
      <c r="E189" s="124"/>
      <c r="F189" s="124"/>
      <c r="G189" s="124"/>
      <c r="H189" s="124"/>
      <c r="I189" s="124"/>
      <c r="J189" s="124"/>
      <c r="K189" s="124"/>
      <c r="L189" s="124"/>
    </row>
    <row r="190" spans="1:12">
      <c r="A190" s="124"/>
      <c r="B190" s="124"/>
      <c r="C190" s="124"/>
      <c r="D190" s="124"/>
      <c r="E190" s="124"/>
      <c r="F190" s="124"/>
      <c r="G190" s="124"/>
      <c r="H190" s="124"/>
      <c r="I190" s="124"/>
      <c r="J190" s="124"/>
      <c r="K190" s="124"/>
      <c r="L190" s="124"/>
    </row>
    <row r="191" spans="1:12">
      <c r="A191" s="124"/>
      <c r="B191" s="124"/>
      <c r="C191" s="124"/>
      <c r="D191" s="124"/>
      <c r="E191" s="124"/>
      <c r="F191" s="124"/>
      <c r="G191" s="124"/>
      <c r="H191" s="124"/>
      <c r="I191" s="124"/>
      <c r="J191" s="124"/>
      <c r="K191" s="124"/>
      <c r="L191" s="124"/>
    </row>
    <row r="192" spans="1:12">
      <c r="A192" s="124"/>
      <c r="B192" s="124"/>
      <c r="C192" s="124"/>
      <c r="D192" s="124"/>
      <c r="E192" s="124"/>
      <c r="F192" s="124"/>
      <c r="G192" s="124"/>
      <c r="H192" s="124"/>
      <c r="I192" s="124"/>
      <c r="J192" s="124"/>
      <c r="K192" s="124"/>
      <c r="L192" s="124"/>
    </row>
    <row r="193" spans="1:12">
      <c r="A193" s="124"/>
      <c r="B193" s="124"/>
      <c r="C193" s="124"/>
      <c r="D193" s="124"/>
      <c r="E193" s="124"/>
      <c r="F193" s="124"/>
      <c r="G193" s="124"/>
      <c r="H193" s="124"/>
      <c r="I193" s="124"/>
      <c r="J193" s="124"/>
      <c r="K193" s="124"/>
      <c r="L193" s="124"/>
    </row>
    <row r="194" spans="1:12">
      <c r="A194" s="124"/>
      <c r="B194" s="124"/>
      <c r="C194" s="124"/>
      <c r="D194" s="124"/>
      <c r="E194" s="124"/>
      <c r="F194" s="124"/>
      <c r="G194" s="124"/>
      <c r="H194" s="124"/>
      <c r="I194" s="124"/>
      <c r="J194" s="124"/>
      <c r="K194" s="124"/>
      <c r="L194" s="124"/>
    </row>
    <row r="195" spans="1:12">
      <c r="A195" s="124"/>
      <c r="B195" s="124"/>
      <c r="C195" s="124"/>
      <c r="D195" s="124"/>
      <c r="E195" s="124"/>
      <c r="F195" s="124"/>
      <c r="G195" s="124"/>
      <c r="H195" s="124"/>
      <c r="I195" s="124"/>
      <c r="J195" s="124"/>
      <c r="K195" s="124"/>
      <c r="L195" s="124"/>
    </row>
    <row r="196" spans="1:12">
      <c r="A196" s="124"/>
      <c r="B196" s="124"/>
      <c r="C196" s="124"/>
      <c r="D196" s="124"/>
      <c r="E196" s="124"/>
      <c r="F196" s="124"/>
      <c r="G196" s="124"/>
      <c r="H196" s="124"/>
      <c r="I196" s="124"/>
      <c r="J196" s="124"/>
      <c r="K196" s="124"/>
      <c r="L196" s="124"/>
    </row>
    <row r="197" spans="1:12">
      <c r="A197" s="124"/>
      <c r="B197" s="124"/>
      <c r="C197" s="124"/>
      <c r="D197" s="124"/>
      <c r="E197" s="124"/>
      <c r="F197" s="124"/>
      <c r="G197" s="124"/>
      <c r="H197" s="124"/>
      <c r="I197" s="124"/>
      <c r="J197" s="124"/>
      <c r="K197" s="124"/>
      <c r="L197" s="124"/>
    </row>
    <row r="198" spans="1:12">
      <c r="A198" s="124"/>
      <c r="B198" s="124"/>
      <c r="C198" s="124"/>
      <c r="D198" s="124"/>
      <c r="E198" s="124"/>
      <c r="F198" s="124"/>
      <c r="G198" s="124"/>
      <c r="H198" s="124"/>
      <c r="I198" s="124"/>
      <c r="J198" s="124"/>
      <c r="K198" s="124"/>
      <c r="L198" s="124"/>
    </row>
    <row r="199" spans="1:12">
      <c r="A199" s="124"/>
      <c r="B199" s="124"/>
      <c r="C199" s="124"/>
      <c r="D199" s="124"/>
      <c r="E199" s="124"/>
      <c r="F199" s="124"/>
      <c r="G199" s="124"/>
      <c r="H199" s="124"/>
      <c r="I199" s="124"/>
      <c r="J199" s="124"/>
      <c r="K199" s="124"/>
      <c r="L199" s="124"/>
    </row>
    <row r="200" spans="1:12">
      <c r="A200" s="124"/>
      <c r="B200" s="124"/>
      <c r="C200" s="124"/>
      <c r="D200" s="124"/>
      <c r="E200" s="124"/>
      <c r="F200" s="124"/>
      <c r="G200" s="124"/>
      <c r="H200" s="124"/>
      <c r="I200" s="124"/>
      <c r="J200" s="124"/>
      <c r="K200" s="124"/>
      <c r="L200" s="124"/>
    </row>
    <row r="201" spans="1:12">
      <c r="A201" s="124"/>
      <c r="B201" s="124"/>
      <c r="C201" s="124"/>
      <c r="D201" s="124"/>
      <c r="E201" s="124"/>
      <c r="F201" s="124"/>
      <c r="G201" s="124"/>
      <c r="H201" s="124"/>
      <c r="I201" s="124"/>
      <c r="J201" s="124"/>
      <c r="K201" s="124"/>
      <c r="L201" s="124"/>
    </row>
    <row r="202" spans="1:12">
      <c r="A202" s="124"/>
      <c r="B202" s="124"/>
      <c r="C202" s="124"/>
      <c r="D202" s="124"/>
      <c r="E202" s="124"/>
      <c r="F202" s="124"/>
      <c r="G202" s="124"/>
      <c r="H202" s="124"/>
      <c r="I202" s="124"/>
      <c r="J202" s="124"/>
      <c r="K202" s="124"/>
      <c r="L202" s="124"/>
    </row>
    <row r="203" spans="1:12">
      <c r="A203" s="124"/>
      <c r="B203" s="124"/>
      <c r="C203" s="124"/>
      <c r="D203" s="124"/>
      <c r="E203" s="124"/>
      <c r="F203" s="124"/>
      <c r="G203" s="124"/>
      <c r="H203" s="124"/>
      <c r="I203" s="124"/>
      <c r="J203" s="124"/>
      <c r="K203" s="124"/>
      <c r="L203" s="124"/>
    </row>
    <row r="204" spans="1:12">
      <c r="A204" s="124"/>
      <c r="B204" s="124"/>
      <c r="C204" s="124"/>
      <c r="D204" s="124"/>
      <c r="E204" s="124"/>
      <c r="F204" s="124"/>
      <c r="G204" s="124"/>
      <c r="H204" s="124"/>
      <c r="I204" s="124"/>
      <c r="J204" s="124"/>
      <c r="K204" s="124"/>
      <c r="L204" s="124"/>
    </row>
    <row r="205" spans="1:12">
      <c r="A205" s="124"/>
      <c r="B205" s="124"/>
      <c r="C205" s="124"/>
      <c r="D205" s="124"/>
      <c r="E205" s="124"/>
      <c r="F205" s="124"/>
      <c r="G205" s="124"/>
      <c r="H205" s="124"/>
      <c r="I205" s="124"/>
      <c r="J205" s="124"/>
      <c r="K205" s="124"/>
      <c r="L205" s="124"/>
    </row>
    <row r="206" spans="1:12">
      <c r="A206" s="124"/>
      <c r="B206" s="124"/>
      <c r="C206" s="124"/>
      <c r="D206" s="124"/>
      <c r="E206" s="124"/>
      <c r="F206" s="124"/>
      <c r="G206" s="124"/>
      <c r="H206" s="124"/>
      <c r="I206" s="124"/>
      <c r="J206" s="124"/>
      <c r="K206" s="124"/>
      <c r="L206" s="124"/>
    </row>
    <row r="207" spans="1:12">
      <c r="A207" s="124"/>
      <c r="B207" s="124"/>
      <c r="C207" s="124"/>
      <c r="D207" s="124"/>
      <c r="E207" s="124"/>
      <c r="F207" s="124"/>
      <c r="G207" s="124"/>
      <c r="H207" s="124"/>
      <c r="I207" s="124"/>
      <c r="J207" s="124"/>
      <c r="K207" s="124"/>
      <c r="L207" s="124"/>
    </row>
    <row r="208" spans="1:12">
      <c r="A208" s="124"/>
      <c r="B208" s="124"/>
      <c r="C208" s="124"/>
      <c r="D208" s="124"/>
      <c r="E208" s="124"/>
      <c r="F208" s="124"/>
      <c r="G208" s="124"/>
      <c r="H208" s="124"/>
      <c r="I208" s="124"/>
      <c r="J208" s="124"/>
      <c r="K208" s="124"/>
      <c r="L208" s="124"/>
    </row>
    <row r="209" spans="1:12">
      <c r="A209" s="124"/>
      <c r="B209" s="124"/>
      <c r="C209" s="124"/>
      <c r="D209" s="124"/>
      <c r="E209" s="124"/>
      <c r="F209" s="124"/>
      <c r="G209" s="124"/>
      <c r="H209" s="124"/>
      <c r="I209" s="124"/>
      <c r="J209" s="124"/>
      <c r="K209" s="124"/>
      <c r="L209" s="124"/>
    </row>
    <row r="210" spans="1:12">
      <c r="A210" s="124"/>
      <c r="B210" s="124"/>
      <c r="C210" s="124"/>
      <c r="D210" s="124"/>
      <c r="E210" s="124"/>
      <c r="F210" s="124"/>
      <c r="G210" s="124"/>
      <c r="H210" s="124"/>
      <c r="I210" s="124"/>
      <c r="J210" s="124"/>
      <c r="K210" s="124"/>
      <c r="L210" s="124"/>
    </row>
    <row r="211" spans="1:12">
      <c r="A211" s="124"/>
      <c r="B211" s="124"/>
      <c r="C211" s="124"/>
      <c r="D211" s="124"/>
      <c r="E211" s="124"/>
      <c r="F211" s="124"/>
      <c r="G211" s="124"/>
      <c r="H211" s="124"/>
      <c r="I211" s="124"/>
      <c r="J211" s="124"/>
      <c r="K211" s="124"/>
      <c r="L211" s="124"/>
    </row>
    <row r="212" spans="1:12">
      <c r="A212" s="124"/>
      <c r="B212" s="124"/>
      <c r="C212" s="124"/>
      <c r="D212" s="124"/>
      <c r="E212" s="124"/>
      <c r="F212" s="124"/>
      <c r="G212" s="124"/>
      <c r="H212" s="124"/>
      <c r="I212" s="124"/>
      <c r="J212" s="124"/>
      <c r="K212" s="124"/>
      <c r="L212" s="124"/>
    </row>
    <row r="213" spans="1:12">
      <c r="A213" s="124"/>
      <c r="B213" s="124"/>
      <c r="C213" s="124"/>
      <c r="D213" s="124"/>
      <c r="E213" s="124"/>
      <c r="F213" s="124"/>
      <c r="G213" s="124"/>
      <c r="H213" s="124"/>
      <c r="I213" s="124"/>
      <c r="J213" s="124"/>
      <c r="K213" s="124"/>
      <c r="L213" s="124"/>
    </row>
    <row r="214" spans="1:12">
      <c r="A214" s="124"/>
      <c r="B214" s="124"/>
      <c r="C214" s="124"/>
      <c r="D214" s="124"/>
      <c r="E214" s="124"/>
      <c r="F214" s="124"/>
      <c r="G214" s="124"/>
      <c r="H214" s="124"/>
      <c r="I214" s="124"/>
      <c r="J214" s="124"/>
      <c r="K214" s="124"/>
      <c r="L214" s="124"/>
    </row>
    <row r="215" spans="1:12">
      <c r="A215" s="124"/>
      <c r="B215" s="124"/>
      <c r="C215" s="124"/>
      <c r="D215" s="124"/>
      <c r="E215" s="124"/>
      <c r="F215" s="124"/>
      <c r="G215" s="124"/>
      <c r="H215" s="124"/>
      <c r="I215" s="124"/>
      <c r="J215" s="124"/>
      <c r="K215" s="124"/>
      <c r="L215" s="124"/>
    </row>
    <row r="216" spans="1:12">
      <c r="A216" s="124"/>
      <c r="B216" s="124"/>
      <c r="C216" s="124"/>
      <c r="D216" s="124"/>
      <c r="E216" s="124"/>
      <c r="F216" s="124"/>
      <c r="G216" s="124"/>
      <c r="H216" s="124"/>
      <c r="I216" s="124"/>
      <c r="J216" s="124"/>
      <c r="K216" s="124"/>
      <c r="L216" s="124"/>
    </row>
    <row r="217" spans="1:12">
      <c r="A217" s="124"/>
      <c r="B217" s="124"/>
      <c r="C217" s="124"/>
      <c r="D217" s="124"/>
      <c r="E217" s="124"/>
      <c r="F217" s="124"/>
      <c r="G217" s="124"/>
      <c r="H217" s="124"/>
      <c r="I217" s="124"/>
      <c r="J217" s="124"/>
      <c r="K217" s="124"/>
      <c r="L217" s="124"/>
    </row>
    <row r="218" spans="1:12">
      <c r="A218" s="124"/>
      <c r="B218" s="124"/>
      <c r="C218" s="124"/>
      <c r="D218" s="124"/>
      <c r="E218" s="124"/>
      <c r="F218" s="124"/>
      <c r="G218" s="124"/>
      <c r="H218" s="124"/>
      <c r="I218" s="124"/>
      <c r="J218" s="124"/>
      <c r="K218" s="124"/>
      <c r="L218" s="124"/>
    </row>
    <row r="219" spans="1:12">
      <c r="A219" s="124"/>
      <c r="B219" s="124"/>
      <c r="C219" s="124"/>
      <c r="D219" s="124"/>
      <c r="E219" s="124"/>
      <c r="F219" s="124"/>
      <c r="G219" s="124"/>
      <c r="H219" s="124"/>
      <c r="I219" s="124"/>
      <c r="J219" s="124"/>
      <c r="K219" s="124"/>
      <c r="L219" s="124"/>
    </row>
    <row r="220" spans="1:12">
      <c r="A220" s="124"/>
      <c r="B220" s="124"/>
      <c r="C220" s="124"/>
      <c r="D220" s="124"/>
      <c r="E220" s="124"/>
      <c r="F220" s="124"/>
      <c r="G220" s="124"/>
      <c r="H220" s="124"/>
      <c r="I220" s="124"/>
      <c r="J220" s="124"/>
      <c r="K220" s="124"/>
      <c r="L220" s="124"/>
    </row>
  </sheetData>
  <dataValidations count="2">
    <dataValidation allowBlank="1" showInputMessage="1" showErrorMessage="1" sqref="E1" xr:uid="{920C6338-E771-4DAE-8C89-92A9093EA4DE}"/>
    <dataValidation type="list" allowBlank="1" showInputMessage="1" showErrorMessage="1" sqref="E2:E18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11"/>
  <sheetViews>
    <sheetView workbookViewId="0">
      <selection activeCell="K2" sqref="K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0"/>
      <c r="B2" s="141" t="str">
        <f>IFERROR(VLOOKUP(D2,DB!A:K,11,0),"")</f>
        <v/>
      </c>
      <c r="C2" s="142"/>
      <c r="D2" s="141"/>
      <c r="E2" s="124"/>
      <c r="F2" s="143"/>
      <c r="G2" s="105">
        <f t="shared" ref="G2:G13" ca="1" si="0">IFERROR(NOW()-F2,"-")</f>
        <v>45977.019862615743</v>
      </c>
      <c r="H2" s="143"/>
      <c r="I2" s="141" t="str">
        <f>IFERROR(VLOOKUP(D2,DB!A:F,6,0),"")</f>
        <v/>
      </c>
      <c r="J2" s="141" t="str">
        <f>IFERROR(VLOOKUP(D2,DB!A:G,7,0),"")</f>
        <v/>
      </c>
      <c r="K2" s="144"/>
      <c r="L2" s="145" t="str">
        <f>IFERROR(VLOOKUP(D2,DB!A:I,9,0),"")</f>
        <v/>
      </c>
    </row>
    <row r="3" spans="1:16382" ht="31.5" customHeight="1">
      <c r="A3" s="140"/>
      <c r="B3" s="141" t="str">
        <f>IFERROR(VLOOKUP(D3,DB!A:K,11,0),"")</f>
        <v/>
      </c>
      <c r="C3" s="142"/>
      <c r="D3" s="141"/>
      <c r="E3" s="124"/>
      <c r="F3" s="143"/>
      <c r="G3" s="105">
        <f t="shared" ca="1" si="0"/>
        <v>45977.019862615743</v>
      </c>
      <c r="H3" s="143"/>
      <c r="I3" s="141" t="str">
        <f>IFERROR(VLOOKUP(D3,DB!A:F,6,0),"")</f>
        <v/>
      </c>
      <c r="J3" s="141" t="str">
        <f>IFERROR(VLOOKUP(D3,DB!A:G,7,0),"")</f>
        <v/>
      </c>
      <c r="K3" s="144"/>
      <c r="L3" s="145" t="str">
        <f>IFERROR(VLOOKUP(D3,DB!A:I,9,0),"")</f>
        <v/>
      </c>
    </row>
    <row r="4" spans="1:16382" ht="31.5" customHeight="1">
      <c r="A4" s="140"/>
      <c r="B4" s="141" t="str">
        <f>IFERROR(VLOOKUP(D4,DB!A:K,11,0),"")</f>
        <v/>
      </c>
      <c r="C4" s="142"/>
      <c r="D4" s="141"/>
      <c r="E4" s="124"/>
      <c r="F4" s="143"/>
      <c r="G4" s="105">
        <f t="shared" ca="1" si="0"/>
        <v>45977.019862615743</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ca="1" si="0"/>
        <v>45977.019862615743</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0"/>
        <v>45977.019862615743</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0"/>
        <v>45977.019862615743</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0"/>
        <v>45977.019862615743</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0"/>
        <v>45977.019862615743</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0"/>
        <v>45977.019862615743</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0"/>
        <v>45977.019862615743</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0"/>
        <v>45977.019862615743</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0"/>
        <v>45977.019862615743</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ref="G14:G77" ca="1" si="1">IFERROR(NOW()-F14,"-")</f>
        <v>45977.019862615743</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1"/>
        <v>45977.019862615743</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1"/>
        <v>45977.019862615743</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1"/>
        <v>45977.019862615743</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1"/>
        <v>45977.019862615743</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1"/>
        <v>45977.019862615743</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1"/>
        <v>45977.019862615743</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1"/>
        <v>45977.019862615743</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1"/>
        <v>45977.019862615743</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1"/>
        <v>45977.019862615743</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1"/>
        <v>45977.019862615743</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1"/>
        <v>45977.019862615743</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1"/>
        <v>45977.019862615743</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1"/>
        <v>45977.019862615743</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1"/>
        <v>45977.019862615743</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1"/>
        <v>45977.019862615743</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1"/>
        <v>45977.019862615743</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1"/>
        <v>45977.019862615743</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1"/>
        <v>45977.019862615743</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1"/>
        <v>45977.019862615743</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1"/>
        <v>45977.019862615743</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1"/>
        <v>45977.019862615743</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1"/>
        <v>45977.019862615743</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1"/>
        <v>45977.019862615743</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1"/>
        <v>45977.019862615743</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1"/>
        <v>45977.019862615743</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1"/>
        <v>45977.019862615743</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1"/>
        <v>45977.019862615743</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1"/>
        <v>45977.019862615743</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1"/>
        <v>45977.019862615743</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1"/>
        <v>45977.019862615743</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1"/>
        <v>45977.019862615743</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1"/>
        <v>45977.019862615743</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1"/>
        <v>45977.019862615743</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1"/>
        <v>45977.019862615743</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1"/>
        <v>45977.019862615743</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1"/>
        <v>45977.019862615743</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1"/>
        <v>45977.019862615743</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1"/>
        <v>45977.019862615743</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1"/>
        <v>45977.019862615743</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1"/>
        <v>45977.019862615743</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1"/>
        <v>45977.019862615743</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1"/>
        <v>45977.019862615743</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1"/>
        <v>45977.019862615743</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1"/>
        <v>45977.019862615743</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1"/>
        <v>45977.019862615743</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1"/>
        <v>45977.019862615743</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1"/>
        <v>45977.019862615743</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1"/>
        <v>45977.019862615743</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45977.019862615743</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45977.019862615743</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45977.019862615743</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45977.019862615743</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45977.019862615743</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45977.019862615743</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45977.019862615743</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45977.019862615743</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1"/>
        <v>45977.019862615743</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1"/>
        <v>45977.019862615743</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1"/>
        <v>45977.019862615743</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1"/>
        <v>45977.019862615743</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1"/>
        <v>45977.019862615743</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1"/>
        <v>45977.019862615743</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1"/>
        <v>45977.019862615743</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ref="G78:G111" ca="1" si="2">IFERROR(NOW()-F78,"-")</f>
        <v>45977.019862615743</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2"/>
        <v>45977.019862615743</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2"/>
        <v>45977.019862615743</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2"/>
        <v>45977.019862615743</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2"/>
        <v>45977.019862615743</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2"/>
        <v>45977.019862615743</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2"/>
        <v>45977.019862615743</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2"/>
        <v>45977.019862615743</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2"/>
        <v>45977.019862615743</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2"/>
        <v>45977.019862615743</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2"/>
        <v>45977.019862615743</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2"/>
        <v>45977.019862615743</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2"/>
        <v>45977.019862615743</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2"/>
        <v>45977.019862615743</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2"/>
        <v>45977.019862615743</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2"/>
        <v>45977.019862615743</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2"/>
        <v>45977.019862615743</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2"/>
        <v>45977.019862615743</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2"/>
        <v>45977.019862615743</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2"/>
        <v>45977.019862615743</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2"/>
        <v>45977.019862615743</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2"/>
        <v>45977.019862615743</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2"/>
        <v>45977.019862615743</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2"/>
        <v>45977.019862615743</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2"/>
        <v>45977.019862615743</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2"/>
        <v>45977.019862615743</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2"/>
        <v>45977.019862615743</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2"/>
        <v>45977.019862615743</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2"/>
        <v>45977.019862615743</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2"/>
        <v>45977.019862615743</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2"/>
        <v>45977.019862615743</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2"/>
        <v>45977.019862615743</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2"/>
        <v>45977.019862615743</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2"/>
        <v>45977.019862615743</v>
      </c>
      <c r="H111" s="143"/>
      <c r="I111" s="141" t="str">
        <f>IFERROR(VLOOKUP(D111,DB!A:F,6,0),"")</f>
        <v/>
      </c>
      <c r="J111" s="141" t="str">
        <f>IFERROR(VLOOKUP(D111,DB!A:G,7,0),"")</f>
        <v/>
      </c>
      <c r="K111" s="144"/>
      <c r="L111" s="145" t="str">
        <f>IFERROR(VLOOKUP(D111,DB!A:I,9,0),"")</f>
        <v/>
      </c>
    </row>
  </sheetData>
  <dataValidations count="2">
    <dataValidation allowBlank="1" showInputMessage="1" showErrorMessage="1" sqref="E1" xr:uid="{9E1BC488-8814-4F8A-8DBE-742B3278AB71}"/>
    <dataValidation type="list" allowBlank="1" showInputMessage="1" showErrorMessage="1" sqref="E2:E111"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2025-11-15T21:31:06Z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