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90" documentId="13_ncr:1_{F6CB121F-512D-4AA6-A0C1-0FB36C537598}" xr6:coauthVersionLast="47" xr6:coauthVersionMax="47" xr10:uidLastSave="{CB58A4A9-9C7D-42F6-ADB5-A0438EF0C84E}"/>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1" l="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<sst xmlns="http://schemas.openxmlformats.org/spreadsheetml/2006/main" count="180281" uniqueCount="39125">
  <si>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</si>
  <si>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</si>
  <si>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</si>
  <si>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</si>
  <si>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</si>
  <si>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</si>
  <si>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</si>
  <si>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</si>
  <si>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</si>
  <si>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</si>
  <si>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</si>
  <si>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</si>
  <si>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</si>
  <si>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</si>
  <si>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</si>
  <si>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</si>
  <si>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</si>
  <si>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</si>
  <si>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</si>
  <si>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</si>
  <si>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</si>
  <si>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</si>
  <si>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</si>
  <si>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</si>
  <si>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</si>
  <si>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</si>
  <si>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</si>
  <si>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</si>
  <si>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</si>
  <si>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</si>
  <si>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</si>
  <si>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</si>
  <si>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</si>
  <si>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</si>
  <si>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</si>
  <si>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</si>
  <si>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</si>
  <si>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</si>
  <si>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</si>
  <si>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</si>
  <si>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</si>
  <si>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</si>
  <si>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</si>
  <si>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</si>
  <si>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</si>
  <si>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</si>
  <si>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</si>
  <si>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</si>
  <si>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</si>
  <si>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</si>
  <si>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</si>
  <si>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</si>
  <si>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</si>
  <si>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</si>
  <si>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</si>
  <si>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</si>
  <si>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</si>
  <si>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</si>
  <si>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</si>
  <si>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</si>
  <si>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</si>
  <si>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</si>
  <si>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</si>
  <si>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</si>
  <si>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</si>
  <si>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</si>
  <si>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</si>
  <si>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</si>
  <si>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</si>
  <si>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</si>
  <si>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</si>
  <si>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</si>
  <si>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</si>
  <si>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</si>
  <si>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</si>
  <si>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</si>
  <si>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</si>
  <si>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</si>
  <si>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</si>
  <si>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</si>
  <si>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</si>
  <si>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</si>
  <si>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</si>
  <si>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</si>
  <si>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</si>
  <si>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</si>
  <si>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</si>
  <si>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</si>
  <si>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</si>
  <si>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</si>
  <si>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</si>
  <si>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</si>
  <si>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</si>
  <si>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</si>
  <si>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</si>
  <si>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</si>
  <si>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</si>
  <si>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</si>
  <si>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</si>
  <si>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</si>
  <si>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</si>
  <si>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</si>
  <si>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</si>
  <si>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</si>
  <si>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</si>
  <si>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</si>
  <si>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</si>
  <si>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</si>
  <si>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</si>
  <si>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</si>
  <si>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</si>
  <si>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</si>
  <si>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</si>
  <si>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</si>
  <si>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</si>
  <si>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</si>
  <si>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</si>
  <si>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</si>
  <si>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</si>
  <si>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</si>
  <si>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</si>
  <si>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</si>
  <si>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</si>
  <si>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</si>
  <si>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</si>
  <si>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</si>
  <si>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</si>
  <si>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</si>
  <si>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</si>
  <si>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</si>
  <si>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</si>
  <si>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</si>
  <si>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</si>
  <si>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</si>
  <si>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</si>
  <si>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</si>
  <si>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</si>
  <si>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</si>
  <si>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</si>
  <si>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</si>
  <si>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</si>
  <si>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</si>
  <si>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</si>
  <si>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</si>
  <si>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</si>
  <si>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</si>
  <si>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</si>
  <si>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</si>
  <si>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</si>
  <si>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</si>
  <si>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</si>
  <si>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</si>
  <si>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</si>
  <si>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</si>
  <si>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</si>
  <si>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</si>
  <si>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</si>
  <si>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</si>
  <si>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</si>
  <si>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</si>
  <si>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</si>
  <si>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</si>
  <si>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</si>
  <si>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</si>
  <si>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</si>
  <si>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</si>
  <si>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</si>
  <si>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</si>
  <si>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</si>
  <si>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</si>
  <si>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</si>
  <si>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</si>
  <si>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</si>
  <si>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</si>
  <si>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</si>
  <si>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</si>
  <si>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</si>
  <si>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</si>
  <si>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</si>
  <si>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</si>
  <si>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</si>
  <si>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</si>
  <si>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</si>
  <si>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</si>
  <si>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</si>
  <si>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</si>
  <si>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</si>
  <si>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</si>
  <si>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</si>
  <si>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</si>
  <si>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</si>
  <si>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</si>
  <si>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</si>
  <si>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</si>
  <si>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</si>
  <si>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</si>
  <si>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</si>
  <si>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</si>
  <si>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</si>
  <si>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</si>
  <si>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</si>
  <si>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</si>
  <si>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</si>
  <si>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</si>
  <si>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</si>
  <si>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</si>
  <si>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</si>
  <si>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</si>
  <si>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</si>
  <si>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</si>
  <si>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</si>
  <si>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</si>
  <si>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</si>
  <si>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</si>
  <si>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</si>
  <si>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</si>
  <si>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</si>
  <si>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</si>
  <si>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</si>
  <si>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</si>
  <si>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</si>
  <si>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</si>
  <si>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</si>
  <si>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</si>
  <si>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</si>
  <si>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</si>
  <si>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</si>
  <si>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</si>
  <si>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</si>
  <si>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</si>
  <si>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</si>
  <si>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</si>
  <si>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</si>
  <si>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</si>
  <si>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</si>
  <si>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</si>
  <si>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</si>
  <si>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</si>
  <si>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</si>
  <si>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</si>
  <si>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</si>
  <si>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</si>
  <si>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</si>
  <si>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</si>
  <si>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</si>
  <si>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</si>
  <si>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</si>
  <si>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</si>
  <si>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</si>
  <si>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</si>
  <si>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</si>
  <si>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</si>
  <si>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</si>
  <si>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</si>
  <si>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</si>
  <si>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</si>
  <si>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</si>
  <si>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</si>
  <si>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</si>
  <si>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</si>
  <si>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</si>
  <si>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</si>
  <si>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</si>
  <si>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</si>
  <si>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</si>
  <si>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</si>
  <si>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</si>
  <si>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</si>
  <si>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</si>
  <si>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</si>
  <si>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</si>
  <si>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</si>
  <si>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</si>
  <si>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</si>
  <si>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</si>
  <si>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</si>
  <si>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</si>
  <si>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</si>
  <si>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</si>
  <si>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</si>
  <si>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</si>
  <si>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</si>
  <si>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</si>
  <si>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</si>
  <si>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</si>
  <si>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</si>
  <si>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</si>
  <si>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</si>
  <si>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</si>
  <si>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</si>
  <si>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</si>
  <si>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</si>
  <si>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</si>
  <si>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</si>
  <si>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</si>
  <si>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</si>
  <si>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</si>
  <si>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</si>
  <si>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</si>
  <si>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</si>
  <si>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</si>
  <si>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</si>
  <si>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</si>
  <si>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</si>
  <si>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</si>
  <si>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</si>
  <si>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</si>
  <si>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</si>
  <si>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</si>
  <si>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</si>
  <si>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</si>
  <si>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</si>
  <si>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</si>
  <si>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</si>
  <si>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</si>
  <si>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</si>
  <si>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</si>
  <si>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</si>
  <si>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</si>
  <si>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</si>
  <si>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</si>
  <si>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</si>
  <si>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</si>
  <si>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</si>
  <si>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</si>
  <si>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</si>
  <si>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</si>
  <si>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</si>
  <si>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</si>
  <si>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</si>
  <si>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</si>
  <si>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</si>
  <si>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</si>
  <si>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</si>
  <si>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</si>
  <si>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</si>
  <si>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</si>
  <si>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</si>
  <si>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</si>
  <si>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</si>
  <si>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</si>
  <si>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</si>
  <si>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</si>
  <si>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</si>
  <si>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</si>
  <si>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</si>
  <si>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</si>
  <si>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</si>
  <si>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</si>
  <si>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</si>
  <si>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</si>
  <si>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</si>
  <si>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</si>
  <si>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</si>
  <si>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</si>
  <si>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</si>
  <si>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</si>
  <si>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</si>
  <si>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</si>
  <si>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</si>
  <si>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</si>
  <si>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</si>
  <si>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</si>
  <si>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</si>
  <si>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</si>
  <si>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</si>
  <si>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</si>
  <si>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</si>
  <si>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</si>
  <si>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</si>
  <si>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</si>
  <si>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</si>
  <si>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</si>
  <si>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</si>
  <si>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</si>
  <si>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</si>
  <si>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</si>
  <si>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</si>
  <si>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</si>
  <si>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</si>
  <si>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</si>
  <si>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</si>
  <si>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</si>
  <si>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</si>
  <si>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</si>
  <si>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</si>
  <si>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</si>
  <si>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</si>
  <si>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</si>
  <si>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</si>
  <si>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</si>
  <si>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</si>
  <si>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</si>
  <si>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</si>
  <si>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</si>
  <si>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</si>
  <si>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</si>
  <si>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</si>
  <si>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</si>
  <si>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</si>
  <si>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</si>
  <si>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</si>
  <si>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</si>
  <si>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</si>
  <si>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</si>
  <si>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</si>
  <si>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</si>
  <si>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</si>
  <si>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</si>
  <si>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</si>
  <si>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</si>
  <si>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</si>
  <si>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</si>
  <si>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</si>
  <si>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</si>
  <si>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</si>
  <si>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</si>
  <si>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</si>
  <si>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</si>
  <si>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</si>
  <si>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</si>
  <si>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</si>
  <si>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</si>
  <si>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</si>
  <si>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</si>
  <si>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</si>
  <si>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</si>
  <si>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</si>
  <si>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</si>
  <si>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</si>
  <si>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</si>
  <si>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</si>
  <si>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</si>
  <si>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</si>
  <si>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</si>
  <si>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</si>
  <si>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</si>
  <si>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</si>
  <si>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</si>
  <si>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</si>
  <si>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</si>
  <si>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</si>
  <si>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</si>
  <si>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</si>
  <si>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</si>
  <si>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</si>
  <si>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</si>
  <si>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</si>
  <si>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</si>
  <si>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</si>
  <si>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</si>
  <si>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</si>
  <si>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</si>
  <si>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</si>
  <si>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</si>
  <si>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</si>
  <si>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</si>
  <si>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</si>
  <si>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</si>
  <si>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</si>
  <si>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</si>
  <si>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</si>
  <si>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</si>
  <si>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</si>
  <si>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</si>
  <si>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</si>
  <si>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</si>
  <si>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</si>
  <si>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</si>
  <si>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</si>
  <si>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</si>
  <si>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</si>
  <si>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</si>
  <si>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</si>
  <si>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</si>
  <si>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</si>
  <si>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</si>
  <si>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</si>
  <si>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</si>
  <si>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</si>
  <si>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</si>
  <si>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</si>
  <si>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</si>
  <si>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</si>
  <si>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</si>
  <si>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</si>
  <si>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</si>
  <si>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</si>
  <si>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</si>
  <si>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</si>
  <si>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</si>
  <si>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</si>
  <si>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</si>
  <si>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</si>
  <si>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</si>
  <si>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</si>
  <si>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</si>
  <si>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</si>
  <si>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</si>
  <si>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</si>
  <si>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</si>
  <si>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</si>
  <si>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</si>
  <si>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</si>
  <si>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</si>
  <si>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</si>
  <si>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</si>
  <si>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</si>
  <si>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</si>
  <si>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</si>
  <si>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</si>
  <si>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</si>
  <si>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</si>
  <si>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</si>
  <si>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</si>
  <si>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</si>
  <si>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</si>
  <si>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</si>
  <si>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</si>
  <si>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</si>
  <si>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</si>
  <si>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</si>
  <si>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</si>
  <si>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</si>
  <si>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</si>
  <si>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</si>
  <si>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</si>
  <si>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</si>
  <si>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</si>
  <si>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</si>
  <si>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</si>
  <si>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</si>
  <si>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</si>
  <si>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</si>
  <si>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</si>
  <si>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</si>
  <si>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</si>
  <si>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</si>
  <si>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</si>
  <si>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</si>
  <si>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</si>
  <si>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</si>
  <si>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</si>
  <si>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</si>
  <si>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</si>
  <si>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</si>
  <si>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</si>
  <si>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</si>
  <si>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</si>
  <si>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</si>
  <si>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</si>
  <si>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</si>
  <si>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</si>
  <si>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</si>
  <si>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</si>
  <si>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</si>
  <si>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</si>
  <si>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</si>
  <si>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</si>
  <si>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</si>
  <si>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</si>
  <si>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</si>
  <si>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</si>
  <si>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</si>
  <si>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</si>
  <si>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</si>
  <si>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</si>
  <si>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</si>
  <si>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</si>
  <si>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</si>
  <si>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</si>
  <si>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</si>
  <si>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</si>
  <si>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</si>
  <si>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</si>
  <si>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</si>
  <si>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</si>
  <si>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</si>
  <si>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</si>
  <si>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</si>
  <si>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</si>
  <si>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</si>
  <si>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</si>
  <si>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</si>
  <si>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</si>
  <si>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</si>
  <si>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</si>
  <si>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</si>
  <si>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</si>
  <si>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</si>
  <si>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</si>
  <si>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</si>
  <si>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</si>
  <si>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</si>
  <si>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</si>
  <si>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</si>
  <si>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</si>
  <si>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</si>
  <si>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</si>
  <si>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</si>
  <si>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</si>
  <si>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</si>
  <si>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</si>
  <si>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</si>
  <si>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</si>
  <si>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</si>
  <si>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</si>
  <si>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</si>
  <si>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</si>
  <si>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</si>
  <si>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</si>
  <si>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</si>
  <si>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</si>
  <si>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</si>
  <si>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</si>
  <si>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</si>
  <si>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</si>
  <si>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</si>
  <si>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</si>
  <si>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</si>
  <si>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</si>
  <si>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</si>
  <si>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</si>
  <si>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</si>
  <si>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</si>
  <si>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</si>
  <si>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</si>
  <si>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</si>
  <si>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</si>
  <si>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</si>
  <si>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</si>
  <si>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</si>
  <si>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</si>
  <si>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</si>
  <si>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</si>
  <si>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</si>
  <si>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</si>
  <si>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</si>
  <si>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</si>
  <si>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</si>
  <si>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</si>
  <si>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</si>
  <si>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</si>
  <si>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</si>
  <si>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</si>
  <si>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</si>
  <si>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</si>
  <si>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</si>
  <si>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</si>
  <si>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</si>
  <si>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</si>
  <si>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</si>
  <si>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</si>
  <si>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</si>
  <si>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</si>
  <si>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</si>
  <si>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</si>
  <si>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</si>
  <si>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</si>
  <si>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</si>
  <si>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</si>
  <si>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</si>
  <si>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</si>
  <si>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</si>
  <si>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</si>
  <si>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</si>
  <si>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</si>
  <si>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</si>
  <si>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</si>
  <si>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</si>
  <si>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</si>
  <si>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</si>
  <si>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</si>
  <si>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</si>
  <si>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</si>
  <si>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</si>
  <si>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</si>
  <si>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</si>
  <si>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</si>
  <si>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</si>
  <si>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</si>
  <si>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</si>
  <si>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</si>
  <si>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</si>
  <si>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</si>
  <si>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</si>
  <si>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</si>
  <si>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</si>
  <si>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</si>
  <si>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</si>
  <si>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</si>
  <si>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</si>
  <si>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</si>
  <si>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</si>
  <si>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</si>
  <si>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</si>
  <si>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</si>
  <si>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</si>
  <si>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</si>
  <si>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</si>
  <si>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</si>
  <si>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</si>
  <si>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</si>
  <si>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</si>
  <si>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</si>
  <si>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</si>
  <si>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</si>
  <si>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</si>
  <si>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</si>
  <si>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</si>
  <si>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</si>
  <si>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</si>
  <si>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</si>
  <si>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</si>
  <si>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</si>
  <si>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</si>
  <si>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</si>
  <si>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</si>
  <si>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</si>
  <si>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</si>
  <si>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</si>
  <si>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</si>
  <si>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</si>
  <si>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</si>
  <si>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</si>
  <si>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</si>
  <si>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</si>
  <si>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</si>
  <si>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</si>
  <si>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</si>
  <si>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</si>
  <si>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</si>
  <si>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</si>
  <si>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</si>
  <si>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</si>
  <si>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</si>
  <si>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</si>
  <si>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</si>
  <si>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</si>
  <si>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</si>
  <si>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</si>
  <si>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</si>
  <si>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</si>
  <si>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</si>
  <si>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</si>
  <si>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</si>
  <si>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</si>
  <si>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</si>
  <si>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</si>
  <si>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</si>
  <si>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</si>
  <si>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</si>
  <si>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</si>
  <si>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</si>
  <si>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</si>
  <si>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</si>
  <si>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</si>
  <si>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</si>
  <si>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</si>
  <si>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</si>
  <si>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</si>
  <si>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</si>
  <si>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</si>
  <si>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</si>
  <si>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</si>
  <si>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</si>
  <si>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</si>
  <si>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</si>
  <si>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</si>
  <si>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</si>
  <si>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</si>
  <si>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</si>
  <si>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</si>
  <si>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</si>
  <si>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</si>
  <si>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</si>
  <si>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</si>
  <si>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</si>
  <si>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</si>
  <si>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</si>
  <si>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</si>
  <si>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</si>
  <si>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</si>
  <si>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</si>
  <si>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</si>
  <si>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</si>
  <si>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</si>
  <si>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</si>
  <si>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</si>
  <si>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</si>
  <si>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</si>
  <si>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</si>
  <si>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</si>
  <si>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</si>
  <si>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</si>
  <si>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</si>
  <si>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</si>
  <si>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</si>
  <si>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</si>
  <si>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</si>
  <si>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</si>
  <si>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</si>
  <si>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</si>
  <si>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</si>
  <si>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</si>
  <si>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</si>
  <si>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</si>
  <si>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</si>
  <si>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</si>
  <si>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</si>
  <si>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</si>
  <si>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</si>
  <si>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</si>
  <si>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</si>
  <si>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</si>
  <si>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</si>
  <si>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</si>
  <si>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</si>
  <si>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</si>
  <si>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</si>
  <si>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</si>
  <si>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</si>
  <si>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</si>
  <si>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</si>
  <si>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</si>
  <si>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</si>
  <si>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</si>
  <si>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</si>
  <si>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</si>
  <si>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</si>
  <si>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</si>
  <si>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</si>
  <si>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</si>
  <si>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</si>
  <si>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</si>
  <si>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</si>
  <si>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</si>
  <si>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</si>
  <si>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</si>
  <si>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</si>
  <si>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</si>
  <si>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</si>
  <si>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</si>
  <si>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</si>
  <si>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</si>
  <si>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</si>
  <si>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</si>
  <si>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</si>
  <si>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</si>
  <si>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</si>
  <si>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</si>
  <si>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</si>
  <si>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</si>
  <si>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</si>
  <si>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</si>
  <si>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</si>
  <si>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</si>
  <si>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</si>
  <si>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</si>
  <si>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</si>
  <si>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</si>
  <si>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</si>
  <si>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</si>
  <si>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</si>
  <si>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</si>
  <si>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</si>
  <si>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</si>
  <si>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</si>
  <si>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</si>
  <si>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</si>
  <si>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</si>
  <si>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</si>
  <si>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</si>
  <si>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</si>
  <si>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</si>
  <si>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</si>
  <si>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</si>
  <si>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</si>
  <si>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</si>
  <si>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</si>
  <si>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</si>
  <si>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</si>
  <si>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</si>
  <si>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</si>
  <si>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</si>
  <si>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</si>
  <si>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</si>
  <si>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</si>
  <si>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</si>
  <si>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</si>
  <si>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</si>
  <si>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</si>
  <si>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</si>
  <si>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</si>
  <si>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</si>
  <si>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</si>
  <si>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</si>
  <si>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</si>
  <si>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</si>
  <si>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</si>
  <si>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</si>
  <si>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</si>
  <si>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</si>
  <si>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</si>
  <si>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</si>
  <si>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</si>
  <si>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</si>
  <si>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</si>
  <si>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</si>
  <si>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</si>
  <si>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</si>
  <si>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</si>
  <si>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</si>
  <si>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</si>
  <si>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</si>
  <si>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</si>
  <si>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</si>
  <si>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</si>
  <si>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</si>
  <si>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</si>
  <si>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</si>
  <si>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</si>
  <si>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</si>
  <si>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</si>
  <si>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</si>
  <si>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</si>
  <si>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</si>
  <si>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</si>
  <si>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</si>
  <si>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</si>
  <si>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</si>
  <si>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</si>
  <si>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</si>
  <si>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</si>
  <si>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</si>
  <si>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</si>
  <si>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</si>
  <si>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</si>
  <si>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</si>
  <si>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</si>
  <si>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</si>
  <si>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</si>
  <si>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</si>
  <si>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</si>
  <si>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</si>
  <si>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</si>
  <si>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</si>
  <si>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</si>
  <si>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</si>
  <si>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</si>
  <si>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</si>
  <si>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</si>
  <si>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</si>
  <si>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</si>
  <si>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</si>
  <si>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</si>
  <si>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</si>
  <si>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</si>
  <si>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</si>
  <si>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</si>
  <si>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</si>
  <si>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</si>
  <si>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</si>
  <si>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</si>
  <si>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</si>
  <si>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</si>
  <si>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</si>
  <si>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</si>
  <si>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</si>
  <si>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</si>
  <si>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</si>
  <si>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</si>
  <si>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</si>
  <si>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</si>
  <si>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</si>
  <si>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</si>
  <si>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</si>
  <si>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</si>
  <si>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</si>
  <si>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</si>
  <si>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</si>
  <si>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</si>
  <si>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</si>
  <si>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</si>
  <si>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</si>
  <si>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</si>
  <si>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</si>
  <si>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</si>
  <si>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</si>
  <si>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</si>
  <si>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</si>
  <si>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</si>
  <si>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</si>
  <si>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</si>
  <si>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</si>
  <si>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</si>
  <si>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</si>
  <si>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</si>
  <si>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</si>
  <si>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</si>
  <si>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</si>
  <si>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</si>
  <si>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</si>
  <si>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</si>
  <si>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</si>
  <si>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</si>
  <si>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</si>
  <si>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</si>
  <si>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</si>
  <si>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</si>
  <si>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</si>
  <si>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</si>
  <si>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</si>
  <si>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</si>
  <si>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</si>
  <si>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</si>
  <si>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</si>
  <si>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</si>
  <si>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</si>
  <si>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</si>
  <si>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</si>
  <si>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</si>
  <si>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</si>
  <si>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</si>
  <si>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</si>
  <si>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</si>
  <si>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</si>
  <si>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</si>
  <si>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</si>
  <si>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</si>
  <si>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</si>
  <si>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</si>
  <si>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</si>
  <si>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</si>
  <si>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</si>
  <si>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</si>
  <si>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</si>
  <si>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</si>
  <si>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</si>
  <si>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</si>
  <si>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</si>
  <si>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</si>
  <si>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</si>
  <si>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</si>
  <si>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</si>
  <si>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</si>
  <si>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</si>
  <si>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</si>
  <si>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</si>
  <si>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</si>
  <si>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</si>
  <si>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</si>
  <si>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</si>
  <si>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</si>
  <si>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</si>
  <si>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</si>
  <si>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</si>
  <si>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</si>
  <si>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</si>
  <si>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</si>
  <si>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</si>
  <si>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</si>
  <si>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</si>
  <si>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</si>
  <si>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</si>
  <si>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</si>
  <si>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</si>
  <si>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</si>
  <si>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</si>
  <si>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</si>
  <si>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</si>
  <si>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</si>
  <si>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</si>
  <si>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</si>
  <si>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</si>
  <si>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</si>
  <si>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</si>
  <si>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</si>
  <si>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</si>
  <si>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</si>
  <si>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</si>
  <si>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</si>
  <si>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</si>
  <si>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</si>
  <si>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</si>
  <si>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</si>
  <si>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</si>
  <si>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</si>
  <si>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</si>
  <si>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</si>
  <si>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</si>
  <si>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</si>
  <si>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</si>
  <si>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</si>
  <si>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</si>
  <si>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</si>
  <si>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</si>
  <si>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</si>
  <si>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</si>
  <si>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</si>
  <si>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</si>
  <si>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</si>
  <si>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</si>
  <si>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</si>
  <si>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</si>
  <si>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</si>
  <si>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</si>
  <si>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</si>
  <si>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</si>
  <si>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</si>
  <si>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</si>
  <si>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</si>
  <si>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</si>
  <si>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</si>
  <si>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</si>
  <si>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</si>
  <si>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</si>
  <si>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</si>
  <si>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</si>
  <si>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</si>
  <si>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</si>
  <si>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</si>
  <si>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</si>
  <si>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</si>
  <si>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</si>
  <si>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</si>
  <si>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</si>
  <si>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</si>
  <si>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</si>
  <si>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</si>
  <si>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</si>
  <si>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</si>
  <si>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</si>
  <si>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</si>
  <si>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</si>
  <si>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</si>
  <si>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</si>
  <si>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</si>
  <si>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</si>
  <si>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</si>
  <si>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</si>
  <si>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</si>
  <si>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</si>
  <si>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</si>
  <si>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</si>
  <si>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</si>
  <si>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</si>
  <si>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</si>
  <si>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</si>
  <si>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</si>
  <si>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</si>
  <si>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</si>
  <si>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</si>
  <si>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</si>
  <si>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</si>
  <si>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</si>
  <si>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</si>
  <si>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</si>
  <si>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</si>
  <si>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</si>
  <si>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</si>
  <si>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</si>
  <si>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</si>
  <si>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</si>
  <si>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</si>
  <si>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</si>
  <si>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</si>
  <si>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</si>
  <si>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</si>
  <si>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</si>
  <si>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</si>
  <si>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</si>
  <si>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</si>
  <si>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</si>
  <si>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</si>
  <si>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</si>
  <si>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</si>
  <si>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</si>
  <si>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</si>
  <si>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</si>
  <si>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</si>
  <si>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</si>
  <si>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</si>
  <si>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</si>
  <si>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</si>
  <si>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</si>
  <si>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</si>
  <si>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</si>
  <si>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</si>
  <si>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</si>
  <si>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</si>
  <si>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</si>
  <si>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</si>
  <si>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</si>
  <si>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</si>
  <si>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</si>
  <si>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</si>
  <si>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</si>
  <si>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</si>
  <si>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</si>
  <si>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</si>
  <si>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</si>
  <si>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</si>
  <si>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</si>
  <si>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</si>
  <si>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</si>
  <si>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</si>
  <si>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</si>
  <si>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</si>
  <si>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</si>
  <si>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</si>
  <si>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</si>
  <si>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</si>
  <si>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</si>
  <si>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</si>
  <si>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</si>
  <si>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</si>
  <si>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</si>
  <si>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</si>
  <si>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</si>
  <si>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</si>
  <si>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</si>
  <si>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</si>
  <si>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</si>
  <si>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</si>
  <si>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</si>
  <si>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</si>
  <si>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</si>
  <si>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</si>
  <si>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</si>
  <si>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</si>
  <si>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</si>
  <si>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</si>
  <si>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</si>
  <si>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</si>
  <si>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</si>
  <si>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</si>
  <si>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</si>
  <si>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</si>
  <si>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</si>
  <si>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</si>
  <si>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</si>
  <si>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</si>
  <si>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</si>
  <si>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</si>
  <si>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</si>
  <si>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</si>
  <si>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</si>
  <si>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</si>
  <si>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</si>
  <si>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</si>
  <si>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</si>
  <si>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</si>
  <si>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</si>
  <si>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</si>
  <si>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</si>
  <si>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</si>
  <si>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</si>
  <si>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</si>
  <si>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</si>
  <si>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</si>
  <si>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</si>
  <si>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</si>
  <si>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</si>
  <si>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</si>
  <si>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</si>
  <si>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</si>
  <si>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</si>
  <si>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</si>
  <si>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</si>
  <si>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</si>
  <si>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</si>
  <si>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</si>
  <si>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</si>
  <si>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</si>
  <si>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</si>
  <si>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</si>
  <si>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</si>
  <si>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</si>
  <si>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</si>
  <si>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</si>
  <si>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</si>
  <si>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</si>
  <si>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</si>
  <si>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</si>
  <si>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</si>
  <si>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</si>
  <si>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</si>
  <si>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</si>
  <si>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</si>
  <si>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</si>
  <si>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</si>
  <si>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</si>
  <si>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</si>
  <si>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</si>
  <si>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</si>
  <si>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</si>
  <si>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</si>
  <si>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</si>
  <si>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</si>
  <si>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</si>
  <si>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</si>
  <si>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</si>
  <si>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</si>
  <si>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</si>
  <si>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</si>
  <si>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</si>
  <si>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</si>
  <si>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</si>
  <si>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</si>
  <si>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</si>
  <si>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</si>
  <si>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</si>
  <si>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</si>
  <si>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</si>
  <si>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</si>
  <si>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</si>
  <si>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</si>
  <si>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</si>
  <si>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</si>
  <si>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</si>
  <si>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</si>
  <si>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</si>
  <si>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</si>
  <si>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</si>
  <si>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</si>
  <si>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</si>
  <si>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</si>
  <si>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</si>
  <si>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</si>
  <si>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</si>
  <si>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</si>
  <si>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</si>
  <si>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</si>
  <si>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</si>
  <si>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</si>
  <si>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</si>
  <si>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</si>
  <si>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</si>
  <si>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</si>
  <si>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</si>
  <si>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</si>
  <si>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</si>
  <si>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</si>
  <si>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</si>
  <si>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</si>
  <si>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</si>
  <si>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</si>
  <si>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</si>
  <si>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</si>
  <si>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</si>
  <si>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</si>
  <si>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</si>
  <si>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</si>
  <si>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</si>
  <si>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</si>
  <si>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</si>
  <si>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</si>
  <si>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</si>
  <si>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</si>
  <si>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</si>
  <si>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</si>
  <si>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</si>
  <si>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</si>
  <si>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</si>
  <si>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</si>
  <si>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</si>
  <si>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</si>
  <si>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</si>
  <si>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</si>
  <si>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</si>
  <si>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</si>
  <si>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</si>
  <si>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</si>
  <si>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</si>
  <si>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</si>
  <si>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</si>
  <si>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</si>
  <si>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</si>
  <si>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</si>
  <si>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</si>
  <si>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</si>
  <si>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</si>
  <si>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</si>
  <si>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</si>
  <si>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</si>
  <si>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</si>
  <si>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</si>
  <si>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</si>
  <si>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</si>
  <si>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</si>
  <si>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</si>
  <si>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</si>
  <si>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</si>
  <si>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</si>
  <si>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</si>
  <si>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</si>
  <si>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</si>
  <si>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</si>
  <si>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</si>
  <si>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</si>
  <si>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</si>
  <si>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</si>
  <si>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</si>
  <si>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</si>
  <si>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</si>
  <si>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</si>
  <si>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</si>
  <si>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</si>
  <si>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</si>
  <si>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</si>
  <si>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</si>
  <si>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</si>
  <si>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</si>
  <si>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</si>
  <si>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</si>
  <si>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</si>
  <si>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</si>
  <si>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</si>
  <si>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</si>
  <si>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</si>
  <si>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</si>
  <si>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</si>
  <si>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</si>
  <si>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</si>
  <si>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</si>
  <si>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</si>
  <si>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</si>
  <si>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</si>
  <si>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</si>
  <si>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</si>
  <si>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</si>
  <si>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</si>
  <si>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</si>
  <si>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</si>
  <si>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</si>
  <si>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</si>
  <si>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</si>
  <si>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</si>
  <si>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</si>
  <si>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</si>
  <si>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</si>
  <si>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</si>
  <si>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</si>
  <si>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</si>
  <si>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</si>
  <si>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</si>
  <si>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</si>
  <si>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</si>
  <si>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</si>
  <si>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</si>
  <si>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</si>
  <si>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</si>
  <si>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</si>
  <si>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</si>
  <si>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</si>
  <si>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</si>
  <si>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</si>
  <si>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</si>
  <si>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</si>
  <si>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</si>
  <si>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</si>
  <si>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</si>
  <si>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</si>
  <si>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</si>
  <si>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</si>
  <si>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</si>
  <si>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</si>
  <si>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</si>
  <si>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</si>
  <si>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</si>
  <si>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</si>
  <si>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</si>
  <si>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</si>
  <si>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</si>
  <si>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</si>
  <si>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</si>
  <si>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</si>
  <si>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</si>
  <si>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</si>
  <si>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</si>
  <si>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</si>
  <si>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</si>
  <si>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</si>
  <si>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</si>
  <si>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</si>
  <si>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</si>
  <si>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</si>
  <si>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</si>
  <si>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</si>
  <si>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</si>
  <si>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</si>
  <si>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</si>
  <si>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</si>
  <si>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</si>
  <si>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</si>
  <si>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</si>
  <si>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</si>
  <si>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</si>
  <si>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</si>
  <si>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</si>
  <si>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</si>
  <si>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</si>
  <si>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</si>
  <si>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</si>
  <si>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</si>
  <si>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</si>
  <si>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</si>
  <si>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</si>
  <si>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</si>
  <si>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</si>
  <si>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</si>
  <si>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</si>
  <si>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</si>
  <si>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</si>
  <si>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</si>
  <si>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</si>
  <si>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</si>
  <si>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</si>
  <si>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</si>
  <si>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</si>
  <si>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</si>
  <si>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</si>
  <si>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</si>
  <si>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</si>
  <si>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</si>
  <si>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</si>
  <si>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</si>
  <si>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</si>
  <si>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</si>
  <si>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</si>
  <si>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</si>
  <si>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</si>
  <si>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</si>
  <si>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</si>
  <si>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</si>
  <si>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</si>
  <si>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</si>
  <si>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</si>
  <si>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</si>
  <si>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</si>
  <si>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</si>
  <si>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</si>
  <si>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</si>
  <si>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</si>
  <si>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</si>
  <si>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</si>
  <si>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</si>
  <si>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</si>
  <si>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</si>
  <si>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</si>
  <si>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</si>
  <si>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</si>
  <si>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</si>
  <si>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</si>
  <si>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</si>
  <si>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</si>
  <si>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</si>
  <si>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</si>
  <si>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</si>
  <si>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</si>
  <si>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</si>
  <si>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</si>
  <si>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</si>
  <si>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</si>
  <si>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</si>
  <si>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</si>
  <si>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</si>
  <si>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</si>
  <si>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</si>
  <si>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</si>
  <si>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</si>
  <si>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</si>
  <si>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</si>
  <si>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</si>
  <si>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</si>
  <si>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</si>
  <si>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</si>
  <si>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</si>
  <si>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</si>
  <si>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</si>
  <si>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</si>
  <si>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</si>
  <si>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</si>
  <si>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</si>
  <si>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</si>
  <si>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</si>
  <si>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</si>
  <si>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</si>
  <si>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</si>
  <si>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</si>
  <si>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</si>
  <si>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</si>
  <si>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</si>
  <si>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</si>
  <si>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</si>
  <si>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</si>
  <si>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</si>
  <si>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</si>
  <si>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</si>
  <si>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</si>
  <si>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</si>
  <si>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</si>
  <si>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</si>
  <si>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</si>
  <si>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</si>
  <si>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</si>
  <si>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</si>
  <si>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</si>
  <si>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</si>
  <si>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</si>
  <si>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</si>
  <si>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</si>
  <si>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</si>
  <si>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</si>
  <si>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</si>
  <si>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</si>
  <si>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</si>
  <si>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</si>
  <si>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</si>
  <si>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</si>
  <si>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</si>
  <si>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</si>
  <si>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</si>
  <si>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</si>
  <si>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</si>
  <si>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</si>
  <si>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</si>
  <si>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</si>
  <si>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</si>
  <si>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</si>
  <si>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</si>
  <si>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</si>
  <si>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</si>
  <si>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</si>
  <si>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</si>
  <si>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</si>
  <si>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</si>
  <si>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</si>
  <si>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</si>
  <si>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</si>
  <si>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</si>
  <si>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</si>
  <si>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</si>
  <si>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</si>
  <si>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</si>
  <si>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</si>
  <si>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</si>
  <si>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</si>
  <si>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</si>
  <si>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</si>
  <si>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</si>
  <si>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</si>
  <si>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</si>
  <si>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</si>
  <si>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</si>
  <si>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</si>
  <si>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</si>
  <si>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</si>
  <si>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</si>
  <si>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</si>
  <si>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</si>
  <si>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</si>
  <si>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</si>
  <si>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</si>
  <si>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</si>
  <si>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</si>
  <si>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</si>
  <si>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</si>
  <si>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</si>
  <si>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</si>
  <si>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</si>
  <si>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</si>
  <si>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</si>
  <si>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</si>
  <si>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</si>
  <si>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</si>
  <si>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</si>
  <si>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</si>
  <si>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</si>
  <si>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</si>
  <si>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</si>
  <si>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</si>
  <si>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</si>
  <si>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</si>
  <si>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</si>
  <si>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</si>
  <si>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</si>
  <si>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</si>
  <si>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</si>
  <si>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</si>
  <si>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</si>
  <si>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</si>
  <si>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</si>
  <si>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</si>
  <si>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</si>
  <si>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</si>
  <si>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</si>
  <si>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</si>
  <si>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</si>
  <si>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</si>
  <si>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</si>
  <si>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</si>
  <si>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</si>
  <si>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</si>
  <si>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</si>
  <si>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</si>
  <si>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</si>
  <si>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</si>
  <si>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</si>
  <si>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</si>
  <si>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</si>
  <si>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</si>
  <si>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</si>
  <si>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</si>
  <si>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</si>
  <si>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</si>
  <si>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</si>
  <si>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</si>
  <si>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</si>
  <si>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</si>
  <si>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</si>
  <si>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</si>
  <si>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</si>
  <si>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</si>
  <si>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</si>
  <si>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</si>
  <si>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</si>
  <si>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</si>
  <si>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</si>
  <si>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</si>
  <si>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</si>
  <si>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</si>
  <si>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</si>
  <si>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</si>
  <si>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</si>
  <si>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</si>
  <si>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</si>
  <si>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</si>
  <si>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</si>
  <si>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</si>
  <si>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</si>
  <si>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</si>
  <si>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</si>
  <si>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</si>
  <si>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</si>
  <si>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</si>
  <si>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</si>
  <si>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</si>
  <si>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</si>
  <si>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</si>
  <si>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</si>
  <si>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</si>
  <si>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</si>
  <si>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</si>
  <si>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</si>
  <si>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</si>
  <si>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</si>
  <si>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</si>
  <si>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</si>
  <si>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</si>
  <si>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</si>
  <si>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</si>
  <si>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</si>
  <si>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</si>
  <si>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</si>
  <si>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</si>
  <si>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</si>
  <si>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</si>
  <si>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</si>
  <si>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</si>
  <si>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</si>
  <si>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</si>
  <si>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</si>
  <si>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</si>
  <si>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</si>
  <si>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</si>
  <si>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</si>
  <si>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</si>
  <si>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</si>
  <si>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</si>
  <si>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</si>
  <si>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</si>
  <si>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</si>
  <si>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</si>
  <si>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</si>
  <si>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</si>
  <si>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</si>
  <si>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</si>
  <si>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</si>
  <si>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</si>
  <si>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</si>
  <si>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</si>
  <si>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</si>
  <si>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</si>
  <si>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</si>
  <si>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</si>
  <si>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</si>
  <si>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</si>
  <si>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</si>
  <si>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</si>
  <si>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</si>
  <si>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</si>
  <si>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</si>
  <si>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</si>
  <si>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</si>
  <si>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</si>
  <si>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</si>
  <si>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</si>
  <si>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</si>
  <si>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</si>
  <si>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</si>
  <si>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</si>
  <si>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</si>
  <si>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</si>
  <si>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</si>
  <si>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</si>
  <si>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</si>
  <si>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</si>
  <si>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</si>
  <si>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</si>
  <si>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</si>
  <si>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</si>
  <si>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</si>
  <si>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</si>
  <si>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</si>
  <si>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</si>
  <si>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</si>
  <si>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</si>
  <si>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</si>
  <si>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</si>
  <si>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</si>
  <si>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</si>
  <si>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</si>
  <si>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</si>
  <si>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</si>
  <si>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</si>
  <si>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</si>
  <si>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</si>
  <si>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</si>
  <si>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</si>
  <si>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</si>
  <si>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</si>
  <si>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</si>
  <si>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</si>
  <si>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</si>
  <si>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</si>
  <si>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</si>
  <si>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</si>
  <si>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</si>
  <si>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</si>
  <si>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</si>
  <si>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</si>
  <si>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</si>
  <si>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</si>
  <si>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</si>
  <si>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</si>
  <si>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</si>
  <si>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</si>
  <si>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</si>
  <si>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</si>
  <si>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</si>
  <si>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</si>
  <si>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</si>
  <si>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</si>
  <si>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</si>
  <si>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</si>
  <si>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</si>
  <si>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</si>
  <si>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</si>
  <si>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</si>
  <si>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</si>
  <si>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</si>
  <si>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</si>
  <si>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</si>
  <si>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</si>
  <si>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</si>
  <si>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</si>
  <si>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</si>
  <si>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</si>
  <si>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</si>
  <si>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</si>
  <si>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</si>
  <si>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</si>
  <si>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</si>
  <si>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</si>
  <si>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</si>
  <si>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</si>
  <si>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</si>
  <si>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</si>
  <si>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</si>
  <si>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</si>
  <si>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</si>
  <si>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</si>
  <si>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</si>
  <si>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</si>
  <si>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</si>
  <si>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</si>
  <si>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</si>
  <si>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</si>
  <si>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</si>
  <si>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</si>
  <si>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</si>
  <si>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</si>
  <si>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</si>
  <si>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</si>
  <si>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</si>
  <si>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</si>
  <si>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</si>
  <si>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</si>
  <si>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</si>
  <si>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</si>
  <si>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</si>
  <si>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</si>
  <si>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</si>
  <si>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</si>
  <si>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</si>
  <si>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</si>
  <si>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</si>
  <si>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</si>
  <si>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</si>
  <si>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</si>
  <si>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</si>
  <si>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</si>
  <si>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</si>
  <si>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</si>
  <si>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</si>
  <si>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</si>
  <si>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</si>
  <si>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</si>
  <si>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</si>
  <si>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</si>
  <si>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</si>
  <si>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</si>
  <si>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</si>
  <si>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</si>
  <si>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</si>
  <si>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</si>
  <si>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</si>
  <si>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</si>
  <si>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</si>
  <si>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</si>
  <si>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</si>
  <si>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</si>
  <si>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</si>
  <si>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</si>
  <si>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</si>
  <si>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</si>
  <si>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</si>
  <si>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</si>
  <si>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</si>
  <si>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</si>
  <si>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</si>
  <si>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</si>
  <si>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</si>
  <si>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</si>
  <si>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</si>
  <si>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</si>
  <si>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</si>
  <si>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</si>
  <si>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</si>
  <si>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</si>
  <si>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</si>
  <si>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</si>
  <si>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</si>
  <si>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</si>
  <si>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</si>
  <si>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</si>
  <si>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</si>
  <si>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</si>
  <si>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</si>
  <si>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</si>
  <si>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</si>
  <si>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</si>
  <si>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</si>
  <si>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</si>
  <si>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</si>
  <si>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</si>
  <si>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</si>
  <si>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</si>
  <si>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</si>
  <si>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</si>
  <si>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</si>
  <si>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</si>
  <si>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</si>
  <si>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</si>
  <si>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</si>
  <si>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</si>
  <si>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</si>
  <si>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</si>
  <si>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</si>
  <si>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</si>
  <si>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</si>
  <si>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</si>
  <si>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</si>
  <si>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</si>
  <si>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</si>
  <si>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</si>
  <si>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</si>
  <si>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</si>
  <si>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</si>
  <si>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</si>
  <si>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</si>
  <si>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</si>
  <si>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</si>
  <si>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</si>
  <si>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</si>
  <si>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</si>
  <si>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</si>
  <si>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</si>
  <si>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</si>
  <si>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</si>
  <si>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</si>
  <si>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</si>
  <si>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</si>
  <si>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</si>
  <si>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</si>
  <si>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</si>
  <si>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</si>
  <si>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</si>
  <si>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</si>
  <si>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</si>
  <si>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</si>
  <si>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</si>
  <si>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</si>
  <si>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</si>
  <si>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</si>
  <si>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</si>
  <si>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</si>
  <si>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</si>
  <si>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</si>
  <si>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</si>
  <si>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</si>
  <si>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</si>
  <si>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</si>
  <si>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</si>
  <si>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</si>
  <si>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</si>
  <si>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</si>
  <si>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</si>
  <si>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</si>
  <si>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</si>
  <si>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</si>
  <si>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</si>
  <si>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</si>
  <si>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</si>
  <si>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</si>
  <si>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</si>
  <si>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</si>
  <si>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</si>
  <si>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</si>
  <si>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</si>
  <si>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</si>
  <si>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</si>
  <si>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</si>
  <si>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</si>
  <si>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</si>
  <si>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</si>
  <si>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</si>
  <si>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</si>
  <si>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</si>
  <si>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</si>
  <si>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</si>
  <si>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</si>
  <si>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</si>
  <si>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</si>
  <si>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</si>
  <si>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</si>
  <si>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</si>
  <si>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</si>
  <si>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</si>
  <si>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</si>
  <si>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</si>
  <si>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</si>
  <si>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</si>
  <si>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</si>
  <si>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</si>
  <si>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</si>
  <si>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</si>
  <si>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</si>
  <si>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</si>
  <si>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</si>
  <si>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</si>
  <si>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</si>
  <si>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</si>
  <si>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</si>
  <si>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</si>
  <si>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</si>
  <si>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</si>
  <si>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</si>
  <si>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</si>
  <si>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</si>
  <si>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</si>
  <si>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</si>
  <si>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</si>
  <si>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</si>
  <si>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</si>
  <si>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</si>
  <si>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</si>
  <si>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</si>
  <si>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</si>
  <si>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</si>
  <si>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</si>
  <si>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</si>
  <si>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</si>
  <si>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</si>
  <si>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</si>
  <si>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</si>
  <si>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</si>
  <si>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</si>
  <si>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</si>
  <si>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</si>
  <si>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</si>
  <si>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</si>
  <si>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</si>
  <si>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</si>
  <si>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</si>
  <si>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</si>
  <si>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</si>
  <si>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</si>
  <si>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</si>
  <si>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</si>
  <si>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</si>
  <si>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</si>
  <si>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</si>
  <si>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</si>
  <si>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</si>
  <si>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</si>
  <si>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</si>
  <si>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</si>
  <si>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</si>
  <si>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</si>
  <si>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</si>
  <si>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</si>
  <si>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</si>
  <si>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</si>
  <si>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</si>
  <si>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</si>
  <si>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</si>
  <si>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</si>
  <si>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</si>
  <si>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</si>
  <si>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</si>
  <si>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</si>
  <si>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</si>
  <si>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</si>
  <si>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</si>
  <si>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</si>
  <si>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</si>
  <si>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</si>
  <si>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</si>
  <si>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</si>
  <si>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</si>
  <si>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</si>
  <si>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</si>
  <si>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</si>
  <si>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</si>
  <si>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</si>
  <si>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</si>
  <si>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</si>
  <si>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</si>
  <si>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</si>
  <si>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</si>
  <si>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</si>
  <si>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</si>
  <si>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</si>
  <si>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</si>
  <si>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</si>
  <si>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</si>
  <si>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</si>
  <si>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</si>
  <si>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</si>
  <si>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</si>
  <si>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</si>
  <si>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</si>
  <si>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</si>
  <si>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</si>
  <si>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</si>
  <si>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</si>
  <si>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</si>
  <si>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</si>
  <si>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</si>
  <si>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</si>
  <si>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</si>
  <si>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</si>
  <si>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</si>
  <si>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</si>
  <si>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</si>
  <si>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</si>
  <si>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</si>
  <si>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</si>
  <si>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</si>
  <si>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</si>
  <si>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</si>
  <si>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</si>
  <si>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</si>
  <si>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</si>
  <si>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</si>
  <si>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</si>
  <si>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</si>
  <si>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</si>
  <si>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</si>
  <si>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</si>
  <si>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</si>
  <si>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</si>
  <si>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</si>
  <si>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</si>
  <si>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</si>
  <si>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</si>
  <si>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</si>
  <si>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</si>
  <si>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</si>
  <si>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</si>
  <si>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</si>
  <si>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</si>
  <si>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</si>
  <si>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</si>
  <si>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</si>
  <si>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</si>
  <si>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</si>
  <si>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</si>
  <si>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</si>
  <si>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</si>
  <si>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</si>
  <si>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</si>
  <si>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</si>
  <si>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</si>
  <si>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</si>
  <si>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</si>
  <si>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</si>
  <si>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</si>
  <si>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</si>
  <si>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</si>
  <si>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</si>
  <si>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</si>
  <si>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</si>
  <si>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</si>
  <si>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</si>
  <si>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</si>
  <si>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</si>
  <si>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</si>
  <si>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</si>
  <si>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</si>
  <si>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</si>
  <si>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</si>
  <si>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</si>
  <si>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</si>
  <si>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</si>
  <si>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</si>
  <si>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</si>
  <si>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</si>
  <si>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</si>
  <si>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</si>
  <si>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</si>
  <si>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</si>
  <si>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</si>
  <si>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</si>
  <si>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</si>
  <si>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</si>
  <si>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</si>
  <si>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</si>
  <si>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</si>
  <si>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</si>
  <si>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</si>
  <si>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</si>
  <si>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</si>
  <si>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</si>
  <si>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</si>
  <si>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</si>
  <si>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</si>
  <si>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</si>
  <si>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</si>
  <si>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</si>
  <si>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</si>
  <si>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</si>
  <si>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</si>
  <si>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</si>
  <si>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</si>
  <si>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</si>
  <si>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</si>
  <si>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</si>
  <si>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</si>
  <si>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</si>
  <si>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</si>
  <si>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</si>
  <si>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</si>
  <si>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</si>
  <si>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</si>
  <si>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</si>
  <si>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</si>
  <si>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</si>
  <si>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</si>
  <si>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</si>
  <si>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</si>
  <si>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</si>
  <si>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</si>
  <si>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</si>
  <si>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</si>
  <si>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</si>
  <si>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</si>
  <si>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</si>
  <si>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</si>
  <si>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</si>
  <si>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</si>
  <si>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</si>
  <si>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</si>
  <si>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</si>
  <si>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</si>
  <si>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</si>
  <si>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</si>
  <si>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</si>
  <si>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</si>
  <si>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</si>
  <si>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</si>
  <si>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</si>
  <si>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</si>
  <si>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</si>
  <si>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</si>
  <si>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</si>
  <si>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</si>
  <si>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</si>
  <si>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</si>
  <si>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</si>
  <si>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</si>
  <si>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</si>
  <si>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</si>
  <si>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</si>
  <si>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</si>
  <si>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</si>
  <si>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</si>
  <si>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</si>
  <si>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</si>
  <si>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</si>
  <si>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</si>
  <si>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</si>
  <si>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</si>
  <si>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</si>
  <si>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</si>
  <si>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</si>
  <si>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</si>
  <si>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</si>
  <si>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</si>
  <si>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</si>
  <si>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</si>
  <si>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</si>
  <si>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</si>
  <si>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</si>
  <si>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</si>
  <si>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</si>
  <si>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</si>
  <si>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</si>
  <si>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</si>
  <si>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</si>
  <si>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</si>
  <si>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</si>
  <si>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</si>
  <si>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</si>
  <si>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</si>
  <si>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</si>
  <si>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</si>
  <si>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</si>
  <si>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</si>
  <si>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</si>
  <si>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</si>
  <si>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</si>
  <si>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</si>
  <si>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</si>
  <si>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</si>
  <si>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</si>
  <si>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</si>
  <si>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</si>
  <si>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</si>
  <si>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</si>
  <si>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</si>
  <si>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</si>
  <si>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</si>
  <si>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</si>
  <si>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</si>
  <si>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</si>
  <si>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</si>
  <si>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</si>
  <si>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</si>
  <si>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</si>
  <si>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</si>
  <si>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</si>
  <si>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</si>
  <si>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</si>
  <si>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</si>
  <si>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</si>
  <si>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</si>
  <si>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</si>
  <si>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</si>
  <si>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</si>
  <si>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</si>
  <si>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</si>
  <si>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</si>
  <si>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</si>
  <si>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</si>
  <si>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</si>
  <si>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</si>
  <si>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</si>
  <si>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</si>
  <si>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</si>
  <si>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</si>
  <si>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</si>
  <si>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</si>
  <si>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</si>
  <si>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</si>
  <si>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</si>
  <si>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</si>
  <si>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</si>
  <si>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</si>
  <si>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</si>
  <si>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</si>
  <si>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</si>
  <si>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</si>
  <si>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</si>
  <si>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</si>
  <si>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</si>
  <si>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</si>
  <si>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</si>
  <si>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</si>
  <si>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</si>
  <si>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</si>
  <si>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</si>
  <si>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</si>
  <si>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</si>
  <si>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</si>
  <si>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</si>
  <si>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</si>
  <si>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</si>
  <si>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</si>
  <si>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</si>
  <si>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</si>
  <si>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</si>
  <si>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</si>
  <si>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</si>
  <si>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</si>
  <si>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</si>
  <si>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</si>
  <si>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</si>
  <si>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</si>
  <si>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</si>
  <si>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</si>
  <si>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</si>
  <si>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</si>
  <si>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</si>
  <si>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</si>
  <si>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</si>
  <si>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</si>
  <si>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</si>
  <si>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</si>
  <si>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</si>
  <si>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</si>
  <si>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</si>
  <si>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</si>
  <si>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</si>
  <si>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</si>
  <si>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</si>
  <si>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</si>
  <si>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</si>
  <si>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</si>
  <si>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</si>
  <si>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</si>
  <si>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</si>
  <si>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</si>
  <si>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</si>
  <si>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</si>
  <si>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</si>
  <si>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</si>
  <si>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</si>
  <si>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</si>
  <si>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</si>
  <si>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</si>
  <si>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</si>
  <si>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</si>
  <si>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</si>
  <si>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</si>
  <si>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</si>
  <si>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</si>
  <si>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</si>
  <si>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</si>
  <si>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</si>
  <si>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</si>
  <si>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</si>
  <si>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</si>
  <si>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</si>
  <si>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</si>
  <si>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</si>
  <si>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</si>
  <si>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</si>
  <si>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</si>
  <si>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</si>
  <si>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</si>
  <si>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</si>
  <si>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</si>
  <si>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</si>
  <si>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</si>
  <si>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</si>
  <si>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</si>
  <si>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</si>
  <si>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</si>
  <si>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</si>
  <si>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</si>
  <si>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</si>
  <si>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</si>
  <si>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</si>
  <si>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</si>
  <si>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</si>
  <si>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</si>
  <si>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</si>
  <si>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</si>
  <si>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</si>
  <si>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</si>
  <si>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</si>
  <si>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</si>
  <si>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</si>
  <si>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</si>
  <si>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</si>
  <si>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</si>
  <si>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</si>
  <si>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</si>
  <si>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</si>
  <si>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</si>
  <si>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</si>
  <si>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</si>
  <si>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</si>
  <si>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</si>
  <si>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</si>
  <si>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</si>
  <si>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</si>
  <si>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</si>
  <si>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</si>
  <si>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</si>
  <si>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</si>
  <si>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</si>
  <si>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</si>
  <si>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</si>
  <si>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</si>
  <si>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</si>
  <si>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</si>
  <si>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</si>
  <si>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</si>
  <si>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</si>
  <si>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</si>
  <si>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</si>
  <si>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</si>
  <si>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</si>
  <si>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</si>
  <si>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</si>
  <si>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</si>
  <si>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</si>
  <si>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</si>
  <si>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</si>
  <si>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</si>
  <si>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</si>
  <si>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</si>
  <si>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</si>
  <si>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</si>
  <si>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</si>
  <si>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</si>
  <si>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</si>
  <si>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</si>
  <si>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</si>
  <si>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</si>
  <si>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</si>
  <si>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</si>
  <si>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</si>
  <si>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</si>
  <si>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</si>
  <si>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</si>
  <si>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</si>
  <si>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</si>
  <si>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</si>
  <si>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</si>
  <si>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</si>
  <si>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</si>
  <si>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</si>
  <si>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</si>
  <si>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</si>
  <si>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</si>
  <si>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</si>
  <si>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</si>
  <si>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</si>
  <si>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</si>
  <si>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</si>
  <si>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</si>
  <si>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</si>
  <si>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</si>
  <si>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</si>
  <si>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</si>
  <si>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</si>
  <si>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</si>
  <si>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</si>
  <si>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</si>
  <si>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</si>
  <si>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</si>
  <si>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</si>
  <si>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</si>
  <si>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</si>
  <si>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</si>
  <si>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</si>
  <si>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</si>
  <si>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</si>
  <si>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</si>
  <si>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</si>
  <si>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</si>
  <si>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</si>
  <si>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</si>
  <si>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</si>
  <si>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</si>
  <si>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</si>
  <si>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</si>
  <si>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</si>
  <si>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</si>
  <si>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</si>
  <si>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</si>
  <si>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</si>
  <si>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</si>
  <si>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</si>
  <si>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</si>
  <si>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</si>
  <si>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</si>
  <si>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</si>
  <si>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</si>
  <si>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</si>
  <si>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</si>
  <si>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</si>
  <si>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</si>
  <si>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</si>
  <si>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</si>
  <si>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</si>
  <si>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</si>
  <si>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</si>
  <si>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</si>
  <si>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</si>
  <si>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</si>
  <si>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</si>
  <si>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</si>
  <si>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</si>
  <si>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</si>
  <si>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</si>
  <si>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</si>
  <si>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</si>
  <si>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</si>
  <si>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</si>
  <si>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</si>
  <si>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</si>
  <si>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</si>
  <si>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</si>
  <si>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</si>
  <si>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</si>
  <si>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</si>
  <si>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</si>
  <si>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</si>
  <si>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</si>
  <si>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</si>
  <si>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</si>
  <si>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</si>
  <si>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</si>
  <si>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</si>
  <si>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</si>
  <si>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</si>
  <si>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</si>
  <si>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</si>
  <si>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</si>
  <si>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</si>
  <si>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</si>
  <si>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</si>
  <si>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</si>
  <si>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</si>
  <si>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</si>
  <si>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</si>
  <si>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</si>
  <si>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</si>
  <si>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</si>
  <si>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</si>
  <si>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</si>
  <si>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</si>
  <si>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</si>
  <si>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</si>
  <si>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</si>
  <si>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</si>
  <si>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</si>
  <si>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</si>
  <si>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</si>
  <si>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</si>
  <si>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</si>
  <si>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</si>
  <si>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</si>
  <si>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</si>
  <si>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</si>
  <si>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</si>
  <si>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</si>
  <si>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</si>
  <si>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</si>
  <si>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</si>
  <si>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</si>
  <si>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</si>
  <si>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</si>
  <si>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</si>
  <si>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</si>
  <si>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</si>
  <si>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</si>
  <si>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</si>
  <si>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</si>
  <si>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</si>
  <si>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</si>
  <si>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</si>
  <si>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</si>
  <si>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</si>
  <si>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</si>
  <si>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</si>
  <si>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</si>
  <si>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</si>
  <si>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</si>
  <si>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</si>
  <si>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</si>
  <si>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</si>
  <si>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</si>
  <si>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</si>
  <si>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</si>
  <si>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</si>
  <si>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</si>
  <si>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</si>
  <si>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</si>
  <si>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</si>
  <si>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</si>
  <si>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</si>
  <si>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</si>
  <si>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</si>
  <si>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</si>
  <si>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</si>
  <si>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</si>
  <si>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</si>
  <si>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</si>
  <si>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</si>
  <si>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</si>
  <si>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</si>
  <si>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</si>
  <si>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</si>
  <si>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</si>
  <si>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</si>
  <si>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</si>
  <si>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</si>
  <si>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</si>
  <si>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</si>
  <si>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</si>
  <si>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</si>
  <si>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</si>
  <si>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</si>
  <si>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</si>
  <si>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</si>
  <si>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</si>
  <si>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</si>
  <si>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</si>
  <si>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</si>
  <si>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</si>
  <si>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</si>
  <si>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</si>
  <si>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</si>
  <si>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</si>
  <si>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</si>
  <si>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</si>
  <si>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</si>
  <si>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</si>
  <si>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</si>
  <si>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</si>
  <si>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</si>
  <si>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</si>
  <si>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</si>
  <si>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</si>
  <si>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</si>
  <si>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</si>
  <si>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</si>
  <si>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</si>
  <si>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</si>
  <si>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</si>
  <si>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</si>
  <si>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</si>
  <si>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</si>
  <si>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</si>
  <si>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</si>
  <si>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</si>
  <si>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</si>
  <si>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</si>
  <si>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</si>
  <si>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</si>
  <si>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</si>
  <si>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</si>
  <si>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</si>
  <si>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</si>
  <si>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</si>
  <si>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</si>
  <si>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</si>
  <si>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</si>
  <si>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</si>
  <si>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</si>
  <si>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</si>
  <si>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</si>
  <si>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</si>
  <si>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</si>
  <si>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</si>
  <si>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</si>
  <si>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</si>
  <si>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</si>
  <si>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</si>
  <si>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</si>
  <si>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</si>
  <si>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</si>
  <si>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</si>
  <si>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</si>
  <si>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</si>
  <si>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</si>
  <si>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</si>
  <si>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</si>
  <si>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</si>
  <si>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</si>
  <si>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</si>
  <si>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</si>
  <si>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</si>
  <si>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</si>
  <si>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</si>
  <si>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</si>
  <si>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</si>
  <si>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</si>
  <si>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</si>
  <si>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</si>
  <si>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</si>
  <si>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</si>
  <si>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</si>
  <si>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</si>
  <si>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</si>
  <si>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</si>
  <si>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</si>
  <si>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</si>
  <si>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</si>
  <si>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</si>
  <si>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</si>
  <si>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</si>
  <si>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</si>
  <si>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</si>
  <si>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</si>
  <si>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</si>
  <si>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</si>
  <si>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</si>
  <si>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</si>
  <si>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</si>
  <si>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</si>
  <si>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</si>
  <si>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</si>
  <si>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</si>
  <si>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</si>
  <si>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</si>
  <si>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</si>
  <si>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</si>
  <si>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</si>
  <si>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</si>
  <si>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</si>
  <si>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</si>
  <si>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</si>
  <si>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</si>
  <si>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</si>
  <si>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</si>
  <si>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</si>
  <si>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</si>
  <si>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</si>
  <si>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</si>
  <si>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</si>
  <si>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</si>
  <si>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</si>
  <si>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</si>
  <si>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</si>
  <si>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</si>
  <si>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</si>
  <si>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</si>
  <si>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</si>
  <si>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</si>
  <si>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</si>
  <si>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</si>
  <si>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</si>
  <si>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</si>
  <si>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</si>
  <si>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</si>
  <si>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</si>
  <si>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</si>
  <si>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</si>
  <si>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</si>
  <si>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</si>
  <si>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</si>
  <si>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</si>
  <si>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</si>
  <si>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</si>
  <si>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</si>
  <si>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</si>
  <si>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</si>
  <si>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</si>
  <si>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</si>
  <si>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</si>
  <si>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</si>
  <si>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</si>
  <si>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</si>
  <si>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</si>
  <si>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</si>
  <si>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</si>
  <si>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</si>
  <si>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</si>
  <si>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</si>
  <si>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</si>
  <si>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</si>
  <si>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</si>
  <si>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</si>
  <si>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</si>
  <si>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</si>
  <si>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</si>
  <si>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</si>
  <si>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</si>
  <si>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</si>
  <si>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</si>
  <si>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</si>
  <si>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</si>
  <si>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</si>
  <si>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</si>
  <si>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</si>
  <si>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</si>
  <si>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</si>
  <si>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</si>
  <si>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</si>
  <si>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</si>
  <si>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</si>
  <si>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</si>
  <si>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</si>
  <si>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</si>
  <si>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</si>
  <si>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</si>
  <si>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</si>
  <si>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</si>
  <si>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</si>
  <si>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</si>
  <si>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</si>
  <si>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</si>
  <si>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</si>
  <si>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</si>
  <si>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</si>
  <si>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</si>
  <si>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</si>
  <si>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</si>
  <si>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</si>
  <si>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</si>
  <si>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</si>
  <si>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</si>
  <si>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</si>
  <si>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</si>
  <si>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</si>
  <si>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</si>
  <si>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</si>
  <si>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</si>
  <si>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</si>
  <si>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</si>
  <si>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</si>
  <si>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</si>
  <si>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</si>
  <si>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</si>
  <si>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</si>
  <si>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</si>
  <si>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</si>
  <si>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</si>
  <si>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</si>
  <si>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</si>
  <si>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</si>
  <si>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</si>
  <si>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</si>
  <si>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</si>
  <si>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</si>
  <si>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</si>
  <si>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</si>
  <si>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</si>
  <si>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</si>
  <si>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</si>
  <si>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</si>
  <si>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</si>
  <si>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</si>
  <si>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</si>
  <si>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</si>
  <si>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</si>
  <si>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</si>
  <si>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</si>
  <si>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</si>
  <si>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</si>
  <si>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</si>
  <si>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</si>
  <si>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</si>
  <si>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</si>
  <si>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</si>
  <si>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</si>
  <si>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</si>
  <si>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</si>
  <si>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</si>
  <si>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</si>
  <si>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</si>
  <si>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</si>
  <si>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</si>
  <si>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</si>
  <si>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</si>
  <si>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</si>
  <si>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</si>
  <si>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</si>
  <si>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</si>
  <si>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</si>
  <si>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</si>
  <si>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</si>
  <si>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</si>
  <si>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</si>
  <si>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</si>
  <si>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</si>
  <si>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</si>
  <si>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</si>
  <si>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</si>
  <si>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</si>
  <si>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</si>
  <si>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</si>
  <si>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</si>
  <si>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</si>
  <si>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</si>
  <si>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</si>
  <si>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</si>
  <si>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</si>
  <si>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</si>
  <si>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</si>
  <si>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</si>
  <si>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</si>
  <si>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</si>
  <si>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</si>
  <si>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</si>
  <si>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</si>
  <si>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</si>
  <si>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</si>
  <si>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</si>
  <si>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</si>
  <si>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</si>
  <si>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</si>
  <si>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</si>
  <si>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</si>
  <si>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</si>
  <si>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</si>
  <si>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</si>
  <si>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</si>
  <si>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</si>
  <si>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</si>
  <si>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</si>
  <si>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</si>
  <si>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</si>
  <si>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</si>
  <si>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</si>
  <si>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</si>
  <si>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</si>
  <si>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</si>
  <si>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</si>
  <si>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</si>
  <si>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</si>
  <si>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</si>
  <si>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</si>
  <si>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</si>
  <si>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</si>
  <si>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</si>
  <si>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</si>
  <si>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</si>
  <si>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</si>
  <si>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</si>
  <si>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</si>
  <si>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</si>
  <si>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</si>
  <si>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</si>
  <si>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</si>
  <si>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</si>
  <si>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</si>
  <si>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</si>
  <si>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</si>
  <si>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</si>
  <si>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</si>
  <si>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</si>
  <si>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</si>
  <si>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</si>
  <si>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</si>
  <si>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</si>
  <si>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</si>
  <si>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</si>
  <si>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</si>
  <si>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</si>
  <si>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</si>
  <si>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</si>
  <si>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</si>
  <si>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</si>
  <si>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</si>
  <si>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</si>
  <si>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</si>
  <si>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</si>
  <si>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</si>
  <si>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</si>
  <si>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</si>
  <si>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</si>
  <si>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</si>
  <si>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</si>
  <si>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</si>
  <si>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</si>
  <si>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</si>
  <si>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</si>
  <si>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</si>
  <si>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</si>
  <si>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</si>
  <si>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</si>
  <si>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</si>
  <si>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</si>
  <si>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</si>
  <si>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</si>
  <si>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</si>
  <si>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</si>
  <si>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</si>
  <si>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</si>
  <si>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</si>
  <si>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</si>
  <si>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</si>
  <si>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</si>
  <si>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</si>
  <si>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</si>
  <si>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</si>
  <si>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</si>
  <si>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</si>
  <si>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</si>
  <si>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</si>
  <si>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</si>
  <si>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</si>
  <si>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</si>
  <si>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</si>
  <si>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</si>
  <si>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</si>
  <si>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</si>
  <si>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</si>
  <si>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</si>
  <si>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</si>
  <si>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</si>
  <si>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</si>
  <si>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</si>
  <si>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</si>
  <si>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</si>
  <si>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</si>
  <si>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</si>
  <si>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</si>
  <si>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</si>
  <si>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</si>
  <si>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</si>
  <si>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</si>
  <si>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</si>
  <si>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</si>
  <si>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</si>
  <si>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</si>
  <si>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</si>
  <si>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</si>
  <si>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</si>
  <si>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</si>
  <si>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</si>
  <si>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</si>
  <si>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</si>
  <si>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</si>
  <si>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</si>
  <si>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</si>
  <si>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</si>
  <si>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</si>
  <si>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</si>
  <si>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</si>
  <si>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</si>
  <si>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</si>
  <si>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</si>
  <si>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</si>
  <si>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</si>
  <si>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</si>
  <si>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</si>
  <si>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</si>
  <si>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</si>
  <si>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</si>
  <si>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</si>
  <si>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</si>
  <si>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</si>
  <si>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</si>
  <si>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</si>
  <si>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</si>
  <si>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</si>
  <si>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</si>
  <si>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</si>
  <si>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</si>
  <si>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</si>
  <si>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</si>
  <si>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</si>
  <si>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</si>
  <si>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</si>
  <si>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</si>
  <si>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</si>
  <si>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</si>
  <si>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</si>
  <si>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</si>
  <si>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</si>
  <si>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</si>
  <si>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</si>
  <si>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</si>
  <si>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</si>
  <si>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</si>
  <si>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</si>
  <si>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</si>
  <si>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</si>
  <si>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</si>
  <si>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</si>
  <si>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</si>
  <si>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</si>
  <si>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</si>
  <si>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</si>
  <si>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</si>
  <si>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</si>
  <si>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</si>
  <si>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</si>
  <si>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</si>
  <si>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</si>
  <si>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</si>
  <si>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</si>
  <si>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</si>
  <si>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</si>
  <si>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</si>
  <si>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</si>
  <si>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</si>
  <si>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</si>
  <si>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</si>
  <si>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</si>
  <si>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</si>
  <si>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</si>
  <si>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</si>
  <si>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</si>
  <si>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</si>
  <si>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</si>
  <si>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</si>
  <si>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</si>
  <si>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</si>
  <si>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</si>
  <si>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</si>
  <si>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</si>
  <si>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</si>
  <si>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</si>
  <si>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</si>
  <si>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</si>
  <si>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</si>
  <si>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</si>
  <si>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</si>
  <si>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</si>
  <si>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</si>
  <si>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</si>
  <si>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</si>
  <si>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</si>
  <si>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</si>
  <si>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</si>
  <si>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</si>
  <si>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</si>
  <si>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</si>
  <si>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</si>
  <si>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</si>
  <si>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</si>
  <si>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</si>
  <si>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</si>
  <si>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</si>
  <si>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</si>
  <si>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</si>
  <si>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</si>
  <si>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</si>
  <si>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</si>
  <si>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</si>
  <si>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</si>
  <si>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</si>
  <si>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</si>
  <si>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</si>
  <si>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</si>
  <si>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</si>
  <si>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</si>
  <si>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</si>
  <si>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</si>
  <si>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</si>
  <si>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</si>
  <si>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</si>
  <si>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</si>
  <si>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</si>
  <si>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</si>
  <si>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</si>
  <si>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</si>
  <si>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</si>
  <si>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</si>
  <si>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</si>
  <si>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</si>
  <si>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</si>
  <si>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</si>
  <si>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</si>
  <si>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</si>
  <si>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</si>
  <si>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</si>
  <si>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</si>
  <si>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</si>
  <si>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</si>
  <si>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</si>
  <si>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</si>
  <si>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</si>
  <si>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</si>
  <si>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</si>
  <si>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</si>
  <si>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</si>
  <si>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</si>
  <si>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</si>
  <si>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</si>
  <si>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</si>
  <si>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</si>
  <si>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</si>
  <si>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</si>
  <si>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</si>
  <si>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</si>
  <si>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</si>
  <si>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</si>
  <si>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</si>
  <si>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</si>
  <si>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</si>
  <si>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</si>
  <si>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</si>
  <si>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</si>
  <si>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</si>
  <si>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</si>
  <si>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</si>
  <si>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</si>
  <si>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</si>
  <si>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</si>
  <si>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</si>
  <si>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</si>
  <si>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</si>
  <si>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</si>
  <si>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</si>
  <si>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</si>
  <si>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</si>
  <si>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</si>
  <si>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</si>
  <si>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</si>
  <si>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</si>
  <si>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</si>
  <si>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</si>
  <si>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</si>
  <si>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</si>
  <si>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</si>
  <si>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</si>
  <si>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</si>
  <si>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</si>
  <si>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</si>
  <si>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</si>
  <si>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</si>
  <si>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</si>
  <si>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</si>
  <si>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</si>
  <si>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</si>
  <si>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</si>
  <si>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</si>
  <si>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</si>
  <si>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</si>
  <si>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</si>
  <si>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</si>
  <si>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</si>
  <si>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</si>
  <si>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</si>
  <si>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</si>
  <si>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</si>
  <si>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</si>
  <si>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</si>
  <si>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</si>
  <si>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</si>
  <si>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</si>
  <si>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</si>
  <si>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</si>
  <si>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</si>
  <si>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</si>
  <si>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</si>
  <si>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</si>
  <si>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</si>
  <si>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</si>
  <si>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</si>
  <si>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</si>
  <si>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</si>
  <si>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</si>
  <si>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</si>
  <si>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</si>
  <si>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</si>
  <si>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</si>
  <si>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</si>
  <si>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</si>
  <si>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</si>
  <si>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</si>
  <si>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</si>
  <si>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</si>
  <si>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</si>
  <si>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</si>
  <si>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</si>
  <si>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</si>
  <si>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</si>
  <si>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</si>
  <si>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</si>
  <si>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</si>
  <si>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</si>
  <si>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</si>
  <si>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</si>
  <si>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</si>
  <si>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</si>
  <si>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</si>
  <si>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</si>
  <si>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</si>
  <si>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</si>
  <si>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</si>
  <si>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</si>
  <si>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</si>
  <si>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</si>
  <si>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</si>
  <si>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</si>
  <si>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</si>
  <si>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</si>
  <si>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</si>
  <si>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</si>
  <si>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</si>
  <si>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</si>
  <si>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</si>
  <si>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</si>
  <si>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</si>
  <si>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</si>
  <si>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</si>
  <si>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</si>
  <si>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</si>
  <si>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</si>
  <si>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</si>
  <si>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</si>
  <si>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</si>
  <si>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</si>
  <si>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</si>
  <si>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</si>
  <si>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</si>
  <si>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</si>
  <si>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</si>
  <si>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</si>
  <si>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</si>
  <si>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</si>
  <si>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</si>
  <si>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</si>
  <si>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</si>
  <si>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</si>
  <si>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</si>
  <si>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</si>
  <si>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</si>
  <si>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</si>
  <si>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</si>
  <si>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</si>
  <si>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</si>
  <si>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</si>
  <si>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</si>
  <si>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</si>
  <si>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</si>
  <si>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</si>
  <si>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</si>
  <si>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</si>
  <si>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</si>
  <si>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</si>
  <si>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</si>
  <si>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</si>
  <si>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</si>
  <si>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</si>
  <si>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</si>
  <si>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</si>
  <si>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</si>
  <si>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</si>
  <si>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</si>
  <si>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</si>
  <si>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</si>
  <si>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</si>
  <si>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</si>
  <si>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</si>
  <si>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</si>
  <si>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</si>
  <si>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</si>
  <si>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</si>
  <si>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</si>
  <si>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</si>
  <si>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</si>
  <si>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</si>
  <si>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</si>
  <si>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</si>
  <si>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</si>
  <si>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</si>
  <si>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</si>
  <si>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</si>
  <si>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</si>
  <si>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</si>
  <si>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</si>
  <si>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</si>
  <si>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</si>
  <si>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</si>
  <si>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</si>
  <si>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</si>
  <si>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</si>
  <si>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</si>
  <si>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</si>
  <si>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</si>
  <si>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</si>
  <si>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</si>
  <si>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</si>
  <si>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</si>
  <si>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</si>
  <si>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</si>
  <si>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</si>
  <si>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</si>
  <si>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</si>
  <si>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</si>
  <si>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</si>
  <si>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</si>
  <si>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</si>
  <si>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</si>
  <si>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</si>
  <si>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</si>
  <si>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</si>
  <si>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</si>
  <si>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</si>
  <si>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</si>
  <si>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</si>
  <si>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</si>
  <si>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</si>
  <si>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</si>
  <si>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</si>
  <si>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</si>
  <si>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</si>
  <si>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</si>
  <si>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</si>
  <si>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</si>
  <si>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</si>
  <si>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</si>
  <si>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</si>
  <si>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</si>
  <si>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</si>
  <si>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</si>
  <si>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</si>
  <si>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</si>
  <si>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</si>
  <si>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</si>
  <si>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</si>
  <si>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</si>
  <si>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</si>
  <si>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</si>
  <si>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</si>
  <si>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</si>
  <si>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</si>
  <si>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</si>
  <si>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</si>
  <si>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</si>
  <si>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</si>
  <si>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</si>
  <si>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</si>
  <si>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</si>
  <si>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</si>
  <si>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</si>
  <si>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</si>
  <si>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</si>
  <si>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</si>
  <si>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</si>
  <si>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</si>
  <si>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</si>
  <si>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</si>
  <si>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</si>
  <si>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</si>
  <si>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</si>
  <si>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</si>
  <si>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</si>
  <si>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</si>
  <si>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</si>
  <si>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</si>
  <si>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</si>
  <si>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</si>
  <si>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</si>
  <si>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</si>
  <si>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</si>
  <si>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</si>
  <si>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</si>
  <si>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</si>
  <si>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</si>
  <si>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</si>
  <si>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</si>
  <si>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</si>
  <si>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</si>
  <si>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</si>
  <si>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</si>
  <si>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</si>
  <si>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</si>
  <si>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</si>
  <si>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</si>
  <si>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</si>
  <si>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</si>
  <si>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</si>
  <si>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</si>
  <si>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</si>
  <si>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</si>
  <si>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</si>
  <si>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</si>
  <si>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</si>
  <si>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</si>
  <si>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</si>
  <si>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</si>
  <si>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</si>
  <si>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</si>
  <si>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</si>
  <si>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</si>
  <si>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</si>
  <si>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</si>
  <si>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</si>
  <si>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</si>
  <si>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</si>
  <si>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</si>
  <si>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</si>
  <si>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</si>
  <si>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</si>
  <si>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</si>
  <si>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</si>
  <si>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</si>
  <si>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</si>
  <si>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</si>
  <si>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</si>
  <si>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</si>
  <si>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</si>
  <si>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</si>
  <si>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</si>
  <si>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</si>
  <si>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</si>
  <si>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</si>
  <si>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</si>
  <si>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</si>
  <si>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</si>
  <si>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</si>
  <si>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</si>
  <si>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</si>
  <si>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</si>
  <si>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</si>
  <si>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</si>
  <si>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</si>
  <si>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</si>
  <si>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</si>
  <si>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</si>
  <si>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</si>
  <si>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</si>
  <si>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</si>
  <si>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</si>
  <si>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</si>
  <si>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</si>
  <si>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</si>
  <si>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</si>
  <si>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</si>
  <si>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</si>
  <si>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</si>
  <si>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</si>
  <si>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</si>
  <si>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</si>
  <si>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</si>
  <si>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</si>
  <si>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</si>
  <si>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</si>
  <si>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</si>
  <si>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</si>
  <si>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</si>
  <si>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</si>
  <si>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</si>
  <si>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</si>
  <si>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</si>
  <si>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</si>
  <si>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</si>
  <si>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</si>
  <si>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</si>
  <si>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</si>
  <si>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</si>
  <si>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</si>
  <si>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</si>
  <si>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</si>
  <si>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</si>
  <si>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</si>
  <si>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</si>
  <si>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</si>
  <si>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</si>
  <si>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</si>
  <si>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</si>
  <si>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</si>
  <si>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</si>
  <si>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</si>
  <si>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</si>
  <si>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</si>
  <si>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</si>
  <si>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</si>
  <si>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</si>
  <si>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</si>
  <si>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</si>
  <si>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</si>
  <si>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</si>
  <si>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</si>
  <si>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</si>
  <si>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</si>
  <si>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</si>
  <si>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</si>
  <si>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</si>
  <si>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</si>
  <si>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</si>
  <si>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</si>
  <si>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</si>
  <si>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</si>
  <si>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</si>
  <si>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</si>
  <si>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</si>
  <si>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</si>
  <si>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</si>
  <si>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</si>
  <si>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</si>
  <si>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</si>
  <si>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</si>
  <si>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</si>
  <si>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</si>
  <si>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</si>
  <si>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</si>
  <si>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</si>
  <si>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</si>
  <si>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</si>
  <si>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</si>
  <si>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</si>
  <si>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</si>
  <si>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</si>
  <si>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</si>
  <si>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</si>
  <si>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</si>
  <si>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</si>
  <si>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</si>
  <si>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</si>
  <si>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</si>
  <si>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</si>
  <si>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</si>
  <si>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</si>
  <si>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</si>
  <si>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</si>
  <si>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</si>
  <si>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</si>
  <si>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</si>
  <si>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</si>
  <si>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</si>
  <si>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</si>
  <si>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</si>
  <si>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</si>
  <si>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</si>
  <si>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</si>
  <si>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</si>
  <si>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</si>
  <si>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</si>
  <si>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</si>
  <si>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</si>
  <si>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</si>
  <si>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</si>
  <si>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</si>
  <si>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</si>
  <si>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</si>
  <si>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</si>
  <si>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</si>
  <si>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</si>
  <si>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</si>
  <si>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</si>
  <si>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</si>
  <si>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</si>
  <si>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</si>
  <si>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</si>
  <si>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</si>
  <si>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</si>
  <si>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</si>
  <si>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</si>
  <si>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</si>
  <si>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</si>
  <si>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</si>
  <si>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</si>
  <si>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</si>
  <si>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</si>
  <si>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</si>
  <si>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</si>
  <si>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</si>
  <si>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</si>
  <si>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</si>
  <si>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</si>
  <si>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</si>
  <si>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</si>
  <si>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</si>
  <si>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</si>
  <si>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</si>
  <si>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</si>
  <si>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</si>
  <si>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</si>
  <si>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</si>
  <si>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</si>
  <si>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</si>
  <si>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</si>
  <si>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</si>
  <si>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</si>
  <si>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</si>
  <si>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</si>
  <si>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</si>
  <si>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</si>
  <si>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</si>
  <si>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</si>
  <si>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</si>
  <si>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</si>
  <si>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</si>
  <si>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</si>
  <si>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</si>
  <si>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</si>
  <si>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</si>
  <si>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</si>
  <si>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</si>
  <si>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</si>
  <si>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</si>
  <si>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</si>
  <si>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</si>
  <si>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</si>
  <si>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</si>
  <si>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</si>
  <si>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</si>
  <si>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</si>
  <si>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</si>
  <si>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</si>
  <si>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</si>
  <si>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</si>
  <si>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</si>
  <si>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</si>
  <si>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</si>
  <si>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</si>
  <si>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</si>
  <si>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</si>
  <si>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</si>
  <si>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</si>
  <si>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</si>
  <si>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</si>
  <si>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</si>
  <si>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</si>
  <si>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</si>
  <si>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</si>
  <si>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</si>
  <si>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</si>
  <si>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</si>
  <si>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</si>
  <si>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</si>
  <si>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</si>
  <si>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</si>
  <si>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</si>
  <si>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</si>
  <si>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</si>
  <si>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</si>
  <si>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</si>
  <si>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</si>
  <si>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</si>
  <si>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</si>
  <si>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</si>
  <si>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</si>
  <si>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</si>
  <si>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</si>
  <si>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</si>
  <si>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</si>
  <si>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</si>
  <si>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</si>
  <si>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</si>
  <si>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</si>
  <si>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</si>
  <si>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</si>
  <si>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</si>
  <si>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</si>
  <si>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</si>
  <si>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</si>
  <si>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</si>
  <si>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</si>
  <si>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</si>
  <si>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</si>
  <si>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</si>
  <si>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</si>
  <si>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</si>
  <si>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</si>
  <si>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</si>
  <si>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</si>
  <si>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</si>
  <si>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</si>
  <si>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</si>
  <si>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</si>
  <si>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</si>
  <si>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</si>
  <si>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</si>
  <si>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</si>
  <si>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</si>
  <si>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</si>
  <si>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</si>
  <si>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</si>
  <si>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</si>
  <si>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</si>
  <si>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</si>
  <si>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</si>
  <si>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</si>
  <si>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</si>
  <si>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</si>
  <si>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</si>
  <si>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</si>
  <si>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</si>
  <si>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</si>
  <si>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</si>
  <si>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</si>
  <si>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</si>
  <si>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</si>
  <si>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</si>
  <si>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</si>
  <si>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</si>
  <si>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</si>
  <si>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</si>
  <si>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</si>
  <si>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</si>
  <si>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</si>
  <si>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</si>
  <si>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</si>
  <si>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</si>
  <si>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</si>
  <si>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</si>
  <si>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</si>
  <si>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</si>
  <si>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</si>
  <si>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</si>
  <si>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</si>
  <si>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</si>
  <si>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</si>
  <si>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</si>
  <si>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</si>
  <si>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</si>
  <si>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</si>
  <si>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</si>
  <si>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</si>
  <si>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</si>
  <si>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</si>
  <si>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</si>
  <si>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</si>
  <si>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</si>
  <si>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</si>
  <si>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</si>
  <si>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</si>
  <si>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</si>
  <si>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</si>
  <si>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</si>
  <si>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</si>
  <si>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</si>
  <si>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</si>
  <si>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</si>
  <si>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</si>
  <si>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</si>
  <si>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</si>
  <si>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</si>
  <si>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</si>
  <si>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</si>
  <si>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</si>
  <si>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</si>
  <si>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</si>
  <si>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</si>
  <si>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</si>
  <si>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</si>
  <si>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</si>
  <si>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</si>
  <si>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</si>
  <si>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</si>
  <si>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</si>
  <si>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</si>
  <si>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</si>
  <si>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</si>
  <si>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</si>
  <si>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</si>
  <si>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</si>
  <si>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</si>
  <si>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</si>
  <si>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</si>
  <si>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</si>
  <si>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</si>
  <si>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</si>
  <si>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</si>
  <si>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</si>
  <si>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</si>
  <si>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</si>
  <si>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</si>
  <si>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</si>
  <si>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</si>
  <si>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</si>
  <si>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</si>
  <si>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</si>
  <si>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</si>
  <si>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</si>
  <si>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</si>
  <si>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</si>
  <si>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</si>
  <si>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</si>
  <si>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</si>
  <si>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</si>
  <si>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</si>
  <si>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</si>
  <si>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</si>
  <si>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</si>
  <si>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</si>
  <si>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</si>
  <si>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</si>
  <si>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</si>
  <si>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</si>
  <si>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</si>
  <si>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</si>
  <si>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</si>
  <si>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</si>
  <si>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</si>
  <si>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</si>
  <si>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</si>
  <si>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</si>
  <si>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</si>
  <si>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</si>
  <si>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</si>
  <si>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</si>
  <si>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</si>
  <si>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</si>
  <si>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</si>
  <si>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</si>
  <si>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</si>
  <si>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</si>
  <si>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</si>
  <si>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</si>
  <si>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</si>
  <si>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</si>
  <si>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</si>
  <si>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</si>
  <si>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</si>
  <si>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</si>
  <si>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</si>
  <si>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</si>
  <si>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</si>
  <si>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</si>
  <si>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</si>
  <si>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</si>
  <si>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</si>
  <si>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</si>
  <si>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</si>
  <si>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</si>
  <si>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</si>
  <si>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</si>
  <si>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</si>
  <si>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</si>
  <si>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</si>
  <si>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</si>
  <si>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</si>
  <si>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</si>
  <si>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</si>
  <si>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</si>
  <si>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</si>
  <si>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</si>
  <si>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</si>
  <si>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</si>
  <si>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</si>
  <si>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</si>
  <si>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</si>
  <si>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</si>
  <si>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</si>
  <si>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</si>
  <si>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</si>
  <si>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</si>
  <si>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</si>
  <si>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</si>
  <si>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</si>
  <si>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</si>
  <si>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</si>
  <si>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</si>
  <si>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</si>
  <si>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</si>
  <si>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</si>
  <si>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</si>
  <si>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</si>
  <si>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</si>
  <si>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</si>
  <si>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</si>
  <si>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</si>
  <si>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</si>
  <si>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</si>
  <si>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</si>
  <si>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</si>
  <si>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</si>
  <si>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</si>
  <si>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</si>
  <si>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</si>
  <si>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</si>
  <si>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</si>
  <si>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</si>
  <si>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</si>
  <si>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</si>
  <si>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</si>
  <si>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</si>
  <si>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</si>
  <si>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</si>
  <si>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</si>
  <si>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</si>
  <si>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</si>
  <si>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</si>
  <si>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</si>
  <si>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</si>
  <si>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</si>
  <si>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</si>
  <si>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</si>
  <si>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</si>
  <si>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</si>
  <si>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</si>
  <si>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</si>
  <si>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</si>
  <si>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</si>
  <si>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</si>
  <si>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</si>
  <si>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</si>
  <si>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</si>
  <si>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</si>
  <si>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</si>
  <si>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</si>
  <si>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</si>
  <si>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</si>
  <si>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</si>
  <si>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</si>
  <si>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</si>
  <si>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</si>
  <si>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</si>
  <si>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</si>
  <si>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</si>
  <si>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</si>
  <si>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</si>
  <si>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</si>
  <si>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</si>
  <si>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</si>
  <si>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</si>
  <si>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</si>
  <si>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</si>
  <si>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</si>
  <si>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</si>
  <si>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</si>
  <si>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</si>
  <si>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</si>
  <si>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</si>
  <si>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</si>
  <si>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</si>
  <si>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</si>
  <si>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</si>
  <si>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</si>
  <si>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</si>
  <si>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</si>
  <si>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</si>
  <si>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</si>
  <si>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</si>
  <si>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</si>
  <si>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</si>
  <si>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</si>
  <si>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</si>
  <si>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</si>
  <si>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</si>
  <si>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</si>
  <si>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</si>
  <si>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</si>
  <si>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</si>
  <si>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</si>
  <si>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</si>
  <si>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</si>
  <si>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</si>
  <si>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</si>
  <si>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</si>
  <si>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</si>
  <si>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</si>
  <si>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</si>
  <si>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</si>
  <si>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</si>
  <si>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</si>
  <si>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</si>
  <si>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</si>
  <si>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</si>
  <si>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</si>
  <si>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</si>
  <si>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</si>
  <si>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</si>
  <si>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</si>
  <si>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</si>
  <si>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</si>
  <si>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</si>
  <si>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</si>
  <si>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</si>
  <si>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</si>
  <si>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</si>
  <si>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</si>
  <si>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</si>
  <si>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</si>
  <si>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</si>
  <si>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</si>
  <si>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</si>
  <si>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</si>
  <si>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</si>
  <si>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</si>
  <si>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</si>
  <si>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</si>
  <si>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</si>
  <si>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</si>
  <si>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</si>
  <si>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</si>
  <si>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</si>
  <si>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</si>
  <si>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</si>
  <si>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</si>
  <si>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</si>
  <si>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</si>
  <si>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</si>
  <si>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</si>
  <si>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</si>
  <si>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</si>
  <si>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</si>
  <si>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</si>
  <si>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</si>
  <si>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</si>
  <si>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</si>
  <si>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</si>
  <si>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</si>
  <si>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</si>
  <si>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</si>
  <si>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</si>
  <si>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</si>
  <si>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</si>
  <si>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</si>
  <si>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</si>
  <si>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</si>
  <si>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</si>
  <si>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</si>
  <si>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</si>
  <si>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</si>
  <si>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</si>
  <si>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</si>
  <si>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</si>
  <si>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</si>
  <si>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</si>
  <si>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</si>
  <si>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</si>
  <si>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</si>
  <si>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</si>
  <si>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</si>
  <si>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</si>
  <si>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</si>
  <si>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</si>
  <si>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</si>
  <si>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</si>
  <si>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</si>
  <si>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</si>
  <si>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</si>
  <si>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</si>
  <si>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</si>
  <si>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</si>
  <si>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</si>
  <si>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</si>
  <si>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</si>
  <si>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</si>
  <si>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</si>
  <si>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</si>
  <si>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</si>
  <si>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</si>
  <si>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</si>
  <si>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</si>
  <si>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</si>
  <si>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</si>
  <si>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</si>
  <si>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</si>
  <si>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</si>
  <si>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</si>
  <si>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</si>
  <si>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</si>
  <si>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</si>
  <si>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</si>
  <si>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</si>
  <si>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</si>
  <si>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</si>
  <si>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</si>
  <si>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</si>
  <si>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</si>
  <si>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</si>
  <si>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</si>
  <si>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</si>
  <si>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</si>
  <si>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</si>
  <si>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</si>
  <si>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</si>
  <si>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</si>
  <si>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</si>
  <si>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</si>
  <si>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</si>
  <si>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</si>
  <si>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</si>
  <si>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</si>
  <si>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</si>
  <si>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</si>
  <si>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</si>
  <si>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</si>
  <si>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</si>
  <si>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</si>
  <si>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</si>
  <si>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</si>
  <si>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</si>
  <si>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</si>
  <si>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</si>
  <si>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</si>
  <si>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</si>
  <si>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</si>
  <si>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</si>
  <si>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</si>
  <si>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</si>
  <si>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</si>
  <si>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</si>
  <si>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</si>
  <si>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</si>
  <si>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</si>
  <si>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</si>
  <si>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</si>
  <si>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</si>
  <si>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</si>
  <si>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</si>
  <si>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</si>
  <si>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</si>
  <si>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</si>
  <si>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</si>
  <si>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</si>
  <si>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</si>
  <si>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</si>
  <si>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</si>
  <si>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</si>
  <si>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</si>
  <si>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</si>
  <si>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</si>
  <si>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</si>
  <si>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</si>
  <si>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</si>
  <si>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</si>
  <si>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</si>
  <si>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</si>
  <si>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</si>
  <si>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</si>
  <si>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</si>
  <si>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</si>
  <si>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</si>
  <si>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</si>
  <si>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</si>
  <si>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</si>
  <si>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</si>
  <si>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</si>
  <si>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</si>
  <si>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</si>
  <si>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</si>
  <si>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</si>
  <si>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</si>
  <si>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</si>
  <si>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</si>
  <si>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</si>
  <si>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</si>
  <si>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</si>
  <si>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</si>
  <si>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</si>
  <si>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</si>
  <si>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</si>
  <si>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</si>
  <si>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</si>
  <si>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</si>
  <si>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</si>
  <si>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</si>
  <si>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</si>
  <si>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</si>
  <si>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</si>
  <si>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</si>
  <si>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</si>
  <si>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</si>
  <si>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</si>
  <si>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</si>
  <si>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</si>
  <si>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</si>
  <si>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</si>
  <si>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</si>
  <si>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</si>
  <si>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</si>
  <si>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</si>
  <si>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</si>
  <si>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</si>
  <si>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</si>
  <si>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</si>
  <si>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</si>
  <si>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</si>
  <si>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</si>
  <si>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</si>
  <si>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</si>
  <si>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</si>
  <si>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</si>
  <si>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</si>
  <si>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</si>
  <si>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</si>
  <si>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</si>
  <si>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</si>
  <si>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</si>
  <si>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</si>
  <si>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</si>
  <si>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</si>
  <si>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</si>
  <si>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</si>
  <si>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</si>
  <si>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</si>
  <si>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</si>
  <si>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</si>
  <si>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</si>
  <si>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</si>
  <si>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</si>
  <si>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</si>
  <si>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</si>
  <si>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</si>
  <si>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</si>
  <si>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</si>
  <si>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</si>
  <si>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</si>
  <si>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</si>
  <si>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</si>
  <si>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</si>
  <si>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</si>
  <si>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</si>
  <si>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</si>
  <si>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</si>
  <si>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</si>
  <si>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</si>
  <si>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</si>
  <si>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</si>
  <si>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</si>
  <si>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</si>
  <si>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</si>
  <si>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</si>
  <si>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</si>
  <si>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</si>
  <si>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</si>
  <si>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</si>
  <si>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</si>
  <si>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</si>
  <si>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</si>
  <si>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</si>
  <si>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</si>
  <si>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</si>
  <si>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</si>
  <si>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</si>
  <si>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</si>
  <si>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</si>
  <si>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</si>
  <si>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</si>
  <si>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</si>
  <si>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</si>
  <si>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</si>
  <si>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</si>
  <si>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</si>
  <si>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</si>
  <si>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</si>
  <si>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</si>
  <si>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</si>
  <si>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</si>
  <si>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</si>
  <si>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</si>
  <si>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</si>
  <si>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</si>
  <si>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</si>
  <si>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</si>
  <si>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</si>
  <si>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</si>
  <si>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</si>
  <si>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</si>
  <si>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</si>
  <si>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</si>
  <si>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</si>
  <si>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</si>
  <si>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</si>
  <si>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</si>
  <si>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</si>
  <si>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</si>
  <si>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</si>
  <si>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</si>
  <si>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</si>
  <si>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</si>
  <si>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</si>
  <si>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</si>
  <si>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</si>
  <si>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</si>
  <si>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</si>
  <si>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</si>
  <si>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</si>
  <si>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</si>
  <si>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</si>
  <si>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</si>
  <si>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</si>
  <si>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</si>
  <si>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</si>
  <si>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</si>
  <si>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</si>
  <si>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</si>
  <si>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</si>
  <si>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</si>
  <si>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</si>
  <si>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</si>
  <si>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</si>
  <si>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</si>
  <si>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</si>
  <si>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</si>
  <si>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</si>
  <si>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</si>
  <si>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</si>
  <si>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</si>
  <si>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</si>
  <si>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</si>
  <si>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</si>
  <si>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</si>
  <si>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</si>
  <si>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</si>
  <si>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</si>
  <si>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</si>
  <si>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</si>
  <si>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</si>
  <si>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</si>
  <si>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</si>
  <si>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</si>
  <si>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</si>
  <si>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</si>
  <si>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</si>
  <si>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</si>
  <si>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</si>
  <si>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</si>
  <si>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</si>
  <si>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</si>
  <si>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</si>
  <si>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</si>
  <si>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</si>
  <si>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</si>
  <si>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</si>
  <si>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</si>
  <si>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</si>
  <si>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</si>
  <si>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</si>
  <si>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</si>
  <si>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</si>
  <si>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</si>
  <si>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</si>
  <si>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</si>
  <si>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</si>
  <si>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</si>
  <si>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</si>
  <si>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</si>
  <si>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</si>
  <si>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</si>
  <si>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</si>
  <si>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</si>
  <si>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</si>
  <si>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</si>
  <si>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</si>
  <si>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</si>
  <si>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</si>
  <si>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</si>
  <si>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</si>
  <si>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</si>
  <si>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</si>
  <si>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</si>
  <si>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</si>
  <si>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</si>
  <si>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</si>
  <si>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</si>
  <si>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</si>
  <si>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</si>
  <si>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</si>
  <si>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</si>
  <si>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</si>
  <si>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</si>
  <si>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</si>
  <si>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</si>
  <si>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</si>
  <si>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</si>
  <si>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</si>
  <si>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</si>
  <si>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</si>
  <si>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</si>
  <si>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</si>
  <si>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</si>
  <si>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</si>
  <si>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</si>
  <si>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</si>
  <si>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</si>
  <si>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</si>
  <si>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</si>
  <si>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</si>
  <si>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</si>
  <si>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</si>
  <si>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</si>
  <si>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</si>
  <si>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</si>
  <si>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</si>
  <si>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</si>
  <si>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</si>
  <si>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</si>
  <si>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</si>
  <si>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</si>
  <si>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</si>
  <si>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</si>
  <si>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</si>
  <si>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</si>
  <si>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</si>
  <si>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</si>
  <si>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</si>
  <si>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</si>
  <si>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</si>
  <si>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</si>
  <si>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</si>
  <si>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</si>
  <si>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</si>
  <si>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</si>
  <si>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</si>
  <si>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</si>
  <si>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</si>
  <si>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</si>
  <si>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</si>
  <si>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</si>
  <si>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</si>
  <si>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</si>
  <si>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</si>
  <si>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</si>
  <si>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</si>
  <si>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</si>
  <si>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</si>
  <si>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</si>
  <si>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</si>
  <si>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</si>
  <si>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</si>
  <si>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</si>
  <si>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</si>
  <si>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</si>
  <si>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</si>
  <si>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</si>
  <si>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</si>
  <si>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</si>
  <si>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</si>
  <si>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</si>
  <si>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</si>
  <si>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</si>
  <si>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</si>
  <si>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</si>
  <si>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</si>
  <si>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</si>
  <si>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</si>
  <si>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</si>
  <si>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</si>
  <si>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</si>
  <si>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</si>
  <si>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</si>
  <si>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</si>
  <si>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</si>
  <si>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</si>
  <si>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</si>
  <si>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</si>
  <si>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</si>
  <si>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</si>
  <si>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</si>
  <si>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</si>
  <si>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</si>
  <si>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</si>
  <si>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</si>
  <si>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</si>
  <si>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</si>
  <si>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</si>
  <si>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</si>
  <si>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</si>
  <si>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</si>
  <si>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</si>
  <si>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</si>
  <si>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</si>
  <si>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</si>
  <si>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</si>
  <si>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</si>
  <si>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</si>
  <si>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</si>
  <si>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</si>
  <si>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</si>
  <si>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</si>
  <si>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</si>
  <si>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</si>
  <si>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</si>
  <si>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</si>
  <si>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</si>
  <si>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</si>
  <si>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</si>
  <si>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</si>
  <si>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</si>
  <si>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</si>
  <si>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</si>
  <si>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</si>
  <si>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</si>
  <si>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</si>
  <si>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</si>
  <si>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</si>
  <si>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</si>
  <si>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</si>
  <si>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</si>
  <si>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</si>
  <si>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</si>
  <si>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</si>
  <si>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</si>
  <si>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</si>
  <si>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</si>
  <si>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</si>
  <si>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</si>
  <si>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</si>
  <si>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</si>
  <si>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</si>
  <si>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</si>
  <si>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</si>
  <si>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</si>
  <si>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</si>
  <si>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</si>
  <si>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</si>
  <si>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</si>
  <si>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</si>
  <si>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</si>
  <si>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</si>
  <si>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</si>
  <si>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</si>
  <si>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</si>
  <si>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</si>
  <si>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</si>
  <si>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</si>
  <si>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</si>
  <si>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</si>
  <si>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</si>
  <si>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</si>
  <si>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</si>
  <si>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</si>
  <si>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</si>
  <si>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</si>
  <si>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</si>
  <si>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</si>
  <si>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</si>
  <si>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</si>
  <si>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</si>
  <si>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</si>
  <si>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</si>
  <si>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</si>
  <si>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</si>
  <si>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</si>
  <si>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</si>
  <si>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</si>
  <si>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</si>
  <si>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</si>
  <si>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</si>
  <si>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</si>
  <si>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</si>
  <si>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</si>
  <si>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</si>
  <si>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</si>
  <si>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</si>
  <si>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</si>
  <si>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</si>
  <si>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</si>
  <si>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</si>
  <si>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</si>
  <si>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</si>
  <si>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</si>
  <si>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</si>
  <si>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</si>
  <si>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</si>
  <si>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</si>
  <si>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</si>
  <si>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</si>
  <si>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</si>
  <si>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</si>
  <si>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</si>
  <si>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</si>
  <si>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</si>
  <si>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</si>
  <si>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</si>
  <si>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</si>
  <si>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</si>
  <si>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</si>
  <si>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</si>
  <si>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</si>
  <si>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</si>
  <si>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</si>
  <si>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</si>
  <si>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</si>
  <si>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</si>
  <si>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</si>
  <si>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</si>
  <si>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</si>
  <si>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</si>
  <si>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</si>
  <si>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</si>
  <si>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</si>
  <si>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</si>
  <si>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</si>
  <si>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</si>
  <si>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</si>
  <si>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</si>
  <si>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</si>
  <si>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</si>
  <si>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</si>
  <si>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</si>
  <si>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</si>
  <si>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</si>
  <si>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</si>
  <si>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</si>
  <si>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</si>
  <si>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</si>
  <si>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</si>
  <si>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</si>
  <si>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</si>
  <si>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</si>
  <si>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</si>
  <si>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</si>
  <si>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</si>
  <si>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</si>
  <si>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</si>
  <si>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</si>
  <si>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</si>
  <si>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</si>
  <si>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</si>
  <si>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</si>
  <si>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</si>
  <si>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</si>
  <si>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</si>
  <si>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</si>
  <si>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</si>
  <si>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</si>
  <si>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</si>
  <si>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</si>
  <si>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</si>
  <si>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</si>
  <si>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</si>
  <si>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</si>
  <si>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</si>
  <si>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</si>
  <si>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</si>
  <si>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</si>
  <si>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</si>
  <si>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</si>
  <si>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</si>
  <si>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</si>
  <si>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</si>
  <si>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</si>
  <si>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</si>
  <si>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</si>
  <si>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</si>
  <si>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</si>
  <si>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</si>
  <si>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</si>
  <si>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</si>
  <si>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</si>
  <si>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</si>
  <si>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</si>
  <si>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</si>
  <si>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</si>
  <si>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</si>
  <si>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</si>
  <si>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</si>
  <si>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</si>
  <si>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</si>
  <si>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</si>
  <si>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</si>
  <si>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</si>
  <si>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</si>
  <si>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</si>
  <si>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</si>
  <si>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</si>
  <si>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</si>
  <si>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</si>
  <si>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</si>
  <si>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</si>
  <si>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</si>
  <si>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</si>
  <si>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</si>
  <si>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</si>
  <si>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</si>
  <si>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</si>
  <si>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</si>
  <si>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</si>
  <si>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</si>
  <si>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</si>
  <si>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</si>
  <si>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</si>
  <si>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</si>
  <si>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</si>
  <si>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</si>
  <si>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</si>
  <si>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</si>
  <si>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</si>
  <si>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</si>
  <si>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</si>
  <si>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</si>
  <si>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</si>
  <si>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</si>
  <si>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</si>
  <si>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</si>
  <si>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</si>
  <si>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</si>
  <si>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</si>
  <si>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</si>
  <si>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</si>
  <si>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</si>
  <si>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</si>
  <si>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</si>
  <si>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</si>
  <si>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</si>
  <si>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</si>
  <si>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</si>
  <si>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</si>
  <si>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</si>
  <si>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</si>
  <si>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</si>
  <si>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</si>
  <si>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</si>
  <si>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</si>
  <si>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</si>
  <si>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</si>
  <si>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</si>
  <si>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</si>
  <si>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</si>
  <si>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</si>
  <si>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</si>
  <si>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</si>
  <si>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</si>
  <si>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</si>
  <si>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</si>
  <si>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</si>
  <si>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</si>
  <si>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</si>
  <si>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</si>
  <si>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</si>
  <si>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</si>
  <si>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</si>
  <si>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</si>
  <si>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</si>
  <si>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</si>
  <si>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</si>
  <si>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</si>
  <si>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</si>
  <si>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</si>
  <si>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</si>
  <si>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</si>
  <si>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</si>
  <si>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</si>
  <si>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</si>
  <si>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</si>
  <si>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</si>
  <si>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</si>
  <si>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</si>
  <si>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</si>
  <si>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</si>
  <si>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</si>
  <si>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</si>
  <si>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</si>
  <si>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</si>
  <si>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</si>
  <si>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</si>
  <si>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</si>
  <si>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</si>
  <si>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</si>
  <si>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</si>
  <si>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</si>
  <si>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</si>
  <si>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</si>
  <si>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</si>
  <si>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</si>
  <si>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</si>
  <si>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</si>
  <si>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</si>
  <si>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</si>
  <si>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</si>
  <si>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</si>
  <si>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</si>
  <si>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</si>
  <si>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</si>
  <si>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</si>
  <si>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</si>
  <si>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</si>
  <si>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</si>
  <si>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</si>
  <si>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</si>
  <si>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</si>
  <si>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</si>
  <si>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</si>
  <si>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</si>
  <si>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</si>
  <si>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</si>
  <si>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</si>
  <si>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</si>
  <si>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</si>
  <si>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</si>
  <si>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</si>
  <si>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</si>
  <si>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</si>
  <si>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</si>
  <si>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</si>
  <si>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</si>
  <si>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</si>
  <si>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</si>
  <si>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</si>
  <si>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</si>
  <si>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</si>
  <si>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</si>
  <si>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</si>
  <si>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</si>
  <si>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</si>
  <si>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</si>
  <si>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</si>
  <si>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</si>
  <si>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</si>
  <si>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</si>
  <si>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</si>
  <si>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</si>
  <si>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</si>
  <si>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</si>
  <si>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</si>
  <si>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</si>
  <si>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</si>
  <si>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</si>
  <si>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</si>
  <si>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</si>
  <si>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</si>
  <si>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</si>
  <si>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</si>
  <si>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</si>
  <si>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</si>
  <si>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</si>
  <si>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</si>
  <si>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</si>
  <si>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</si>
  <si>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</si>
  <si>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</si>
  <si>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</si>
  <si>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</si>
  <si>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</si>
  <si>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</si>
  <si>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</si>
  <si>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</si>
  <si>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</si>
  <si>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</si>
  <si>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</si>
  <si>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</si>
  <si>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</si>
  <si>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</si>
  <si>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</si>
  <si>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</si>
  <si>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</si>
  <si>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</si>
  <si>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</si>
  <si>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</si>
  <si>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</si>
  <si>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</si>
  <si>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</si>
  <si>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</si>
  <si>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</si>
  <si>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</si>
  <si>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</si>
  <si>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</si>
  <si>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</si>
  <si>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</si>
  <si>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</si>
  <si>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</si>
  <si>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</si>
  <si>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</si>
  <si>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</si>
  <si>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</si>
  <si>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</si>
  <si>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</si>
  <si>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</si>
  <si>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</si>
  <si>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</si>
  <si>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</si>
  <si>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</si>
  <si>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</si>
  <si>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</si>
  <si>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</si>
  <si>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</si>
  <si>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</si>
  <si>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</si>
  <si>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</si>
  <si>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</si>
  <si>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</si>
  <si>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</si>
  <si>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</si>
  <si>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</si>
  <si>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</si>
  <si>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</si>
  <si>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</si>
  <si>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</si>
  <si>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</si>
  <si>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</si>
  <si>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</si>
  <si>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</si>
  <si>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</si>
  <si>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</si>
  <si>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</si>
  <si>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</si>
  <si>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</si>
  <si>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</si>
  <si>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</si>
  <si>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</si>
  <si>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</si>
  <si>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</si>
  <si>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</si>
  <si>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</si>
  <si>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</si>
  <si>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</si>
  <si>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</si>
  <si>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</si>
  <si>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</si>
  <si>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</si>
  <si>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</si>
  <si>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</si>
  <si>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</si>
  <si>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</si>
  <si>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</si>
  <si>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</si>
  <si>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</si>
  <si>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</si>
  <si>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</si>
  <si>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</si>
  <si>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</si>
  <si>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</si>
  <si>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</si>
  <si>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</si>
  <si>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</si>
  <si>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</si>
  <si>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</si>
  <si>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</si>
  <si>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</si>
  <si>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</si>
  <si>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</si>
  <si>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</si>
  <si>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</si>
  <si>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</si>
  <si>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</si>
  <si>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</si>
  <si>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</si>
  <si>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</si>
  <si>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</si>
  <si>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</si>
  <si>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</si>
  <si>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</si>
  <si>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</si>
  <si>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</si>
  <si>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</si>
  <si>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</si>
  <si>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</si>
  <si>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</si>
  <si>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</si>
  <si>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</si>
  <si>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</si>
  <si>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</si>
  <si>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</si>
  <si>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</si>
  <si>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</si>
  <si>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</si>
  <si>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</si>
  <si>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</si>
  <si>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</si>
  <si>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</si>
  <si>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</si>
  <si>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</si>
  <si>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</si>
  <si>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</si>
  <si>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</si>
  <si>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</si>
  <si>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</si>
  <si>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</si>
  <si>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</si>
  <si>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</si>
  <si>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</si>
  <si>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</si>
  <si>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</si>
  <si>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</si>
  <si>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</si>
  <si>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</si>
  <si>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</si>
  <si>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</si>
  <si>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</si>
  <si>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</si>
  <si>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</si>
  <si>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</si>
  <si>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</si>
  <si>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</si>
  <si>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</si>
  <si>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</si>
  <si>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</si>
  <si>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</si>
  <si>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</si>
  <si>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</si>
  <si>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</si>
  <si>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</si>
  <si>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</si>
  <si>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</si>
  <si>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</si>
  <si>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</si>
  <si>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</si>
  <si>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</si>
  <si>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</si>
  <si>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</si>
  <si>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</si>
  <si>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</si>
  <si>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</si>
  <si>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</si>
  <si>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</si>
  <si>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</si>
  <si>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</si>
  <si>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</si>
  <si>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</si>
  <si>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</si>
  <si>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</si>
  <si>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</si>
  <si>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</si>
  <si>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</si>
  <si>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</si>
  <si>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</si>
  <si>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</si>
  <si>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</si>
  <si>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</si>
  <si>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</si>
  <si>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</si>
  <si>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</si>
  <si>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</si>
  <si>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</si>
  <si>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</si>
  <si>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</si>
  <si>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</si>
  <si>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</si>
  <si>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</si>
  <si>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</si>
  <si>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</si>
  <si>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</si>
  <si>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</si>
  <si>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</si>
  <si>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</si>
  <si>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</si>
  <si>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</si>
  <si>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</si>
  <si>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</si>
  <si>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</si>
  <si>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</si>
  <si>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</si>
  <si>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</si>
  <si>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</si>
  <si>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</si>
  <si>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</si>
  <si>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</si>
  <si>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</si>
  <si>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</si>
  <si>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</si>
  <si>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</si>
  <si>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</si>
  <si>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</si>
  <si>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</si>
  <si>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</si>
  <si>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</si>
  <si>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</si>
  <si>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</si>
  <si>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</si>
  <si>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</si>
  <si>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</si>
  <si>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</si>
  <si>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</si>
  <si>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</si>
  <si>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</si>
  <si>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</si>
  <si>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</si>
  <si>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</si>
  <si>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</si>
  <si>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</si>
  <si>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</si>
  <si>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</si>
  <si>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</si>
  <si>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</si>
  <si>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</si>
  <si>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</si>
  <si>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</si>
  <si>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</si>
  <si>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</si>
  <si>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</si>
  <si>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</si>
  <si>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</si>
  <si>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</si>
  <si>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</si>
  <si>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</si>
  <si>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</si>
  <si>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</si>
  <si>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</si>
  <si>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</si>
  <si>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</si>
  <si>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</si>
  <si>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</si>
  <si>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</si>
  <si>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</si>
  <si>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</si>
  <si>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</si>
  <si>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</si>
  <si>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</si>
  <si>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</si>
  <si>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</si>
  <si>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</si>
  <si>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</si>
  <si>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</si>
  <si>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</si>
  <si>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</si>
  <si>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</si>
  <si>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</si>
  <si>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</si>
  <si>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</si>
  <si>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</si>
  <si>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</si>
  <si>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</si>
  <si>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</si>
  <si>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</si>
  <si>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</si>
  <si>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</si>
  <si>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</si>
  <si>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</si>
  <si>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</si>
  <si>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</si>
  <si>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</si>
  <si>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</si>
  <si>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</si>
  <si>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</si>
  <si>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</si>
  <si>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</si>
  <si>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</si>
  <si>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</si>
  <si>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</si>
  <si>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</si>
  <si>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</si>
  <si>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</si>
  <si>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</si>
  <si>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</si>
  <si>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</si>
  <si>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</si>
  <si>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</si>
  <si>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</si>
  <si>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</si>
  <si>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</si>
  <si>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</si>
  <si>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</si>
  <si>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</si>
  <si>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</si>
  <si>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</si>
  <si>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</si>
  <si>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</si>
  <si>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</si>
  <si>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</si>
  <si>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</si>
  <si>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</si>
  <si>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</si>
  <si>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</si>
  <si>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</si>
  <si>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</si>
  <si>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</si>
  <si>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</si>
  <si>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</si>
  <si>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</si>
  <si>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</si>
  <si>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</si>
  <si>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</si>
  <si>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</si>
  <si>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</si>
  <si>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</si>
  <si>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</si>
  <si>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</si>
  <si>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</si>
  <si>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</si>
  <si>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</si>
  <si>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</si>
  <si>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</si>
  <si>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</si>
  <si>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</si>
  <si>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</si>
  <si>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</si>
  <si>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</si>
  <si>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</si>
  <si>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</si>
  <si>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</si>
  <si>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</si>
  <si>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</si>
  <si>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</si>
  <si>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</si>
  <si>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</si>
  <si>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</si>
  <si>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</si>
  <si>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</si>
  <si>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</si>
  <si>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</si>
  <si>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</si>
  <si>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</si>
  <si>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</si>
  <si>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</si>
  <si>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</si>
  <si>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</si>
  <si>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</si>
  <si>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</si>
  <si>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</si>
  <si>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</si>
  <si>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</si>
  <si>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</si>
  <si>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</si>
  <si>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</si>
  <si>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</si>
  <si>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</si>
  <si>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</si>
  <si>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</si>
  <si>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</si>
  <si>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</si>
  <si>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</si>
  <si>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</si>
  <si>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</si>
  <si>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</si>
  <si>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</si>
  <si>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</si>
  <si>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</si>
  <si>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</si>
  <si>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</si>
  <si>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</si>
  <si>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</si>
  <si>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</si>
  <si>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</si>
  <si>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</si>
  <si>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</si>
  <si>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</si>
  <si>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</si>
  <si>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</si>
  <si>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</si>
  <si>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</si>
  <si>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</si>
  <si>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</si>
  <si>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</si>
  <si>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</si>
  <si>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</si>
  <si>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</si>
  <si>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</si>
  <si>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</si>
  <si>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</si>
  <si>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</si>
  <si>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</si>
  <si>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</si>
  <si>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</si>
  <si>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</si>
  <si>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</si>
  <si>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</si>
  <si>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</si>
  <si>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</si>
  <si>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</si>
  <si>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</si>
  <si>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</si>
  <si>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</si>
  <si>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</si>
  <si>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</si>
  <si>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</si>
  <si>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</si>
  <si>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</si>
  <si>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</si>
  <si>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</si>
  <si>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</si>
  <si>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</si>
  <si>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</si>
  <si>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</si>
  <si>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</si>
  <si>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</si>
  <si>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</si>
  <si>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</si>
  <si>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</si>
  <si>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</si>
  <si>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</si>
  <si>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</si>
  <si>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</si>
  <si>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</si>
  <si>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</si>
  <si>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</si>
  <si>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</si>
  <si>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</si>
  <si>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</si>
  <si>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</si>
  <si>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</si>
  <si>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</si>
  <si>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</si>
  <si>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</si>
  <si>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</si>
  <si>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</si>
  <si>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</si>
  <si>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</si>
  <si>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</si>
  <si>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</si>
  <si>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</si>
  <si>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</si>
  <si>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</si>
  <si>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</si>
  <si>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</si>
  <si>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</si>
  <si>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</si>
  <si>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</si>
  <si>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</si>
  <si>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</si>
  <si>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</si>
  <si>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</si>
  <si>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</si>
  <si>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</si>
  <si>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</si>
  <si>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</si>
  <si>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</si>
  <si>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</si>
  <si>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</si>
  <si>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</si>
  <si>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</si>
  <si>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</si>
  <si>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</si>
  <si>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</si>
  <si>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</si>
  <si>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</si>
  <si>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</si>
  <si>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</si>
  <si>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</si>
  <si>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</si>
  <si>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</si>
  <si>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</si>
  <si>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</si>
  <si>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</si>
  <si>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</si>
  <si>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</si>
  <si>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</si>
  <si>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</si>
  <si>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</si>
  <si>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</si>
  <si>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</si>
  <si>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</si>
  <si>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</si>
  <si>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</si>
  <si>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</si>
  <si>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</si>
  <si>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</si>
  <si>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</si>
  <si>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</si>
  <si>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</si>
  <si>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</si>
  <si>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</si>
  <si>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</si>
  <si>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</si>
  <si>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</si>
  <si>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</si>
  <si>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</si>
  <si>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</si>
  <si>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</si>
  <si>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</si>
  <si>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</si>
  <si>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</si>
  <si>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</si>
  <si>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</si>
  <si>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</si>
  <si>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</si>
  <si>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</si>
  <si>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</si>
  <si>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</si>
  <si>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</si>
  <si>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</si>
  <si>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</si>
  <si>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</si>
  <si>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</si>
  <si>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</si>
  <si>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</si>
  <si>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</si>
  <si>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</si>
  <si>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</si>
  <si>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</si>
  <si>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</si>
  <si>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</si>
  <si>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</si>
  <si>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</si>
  <si>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</si>
  <si>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</si>
  <si>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</si>
  <si>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</si>
  <si>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</si>
  <si>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</si>
  <si>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</si>
  <si>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</si>
  <si>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</si>
  <si>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</si>
  <si>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</si>
  <si>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</si>
  <si>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</si>
  <si>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</si>
  <si>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</si>
  <si>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</si>
  <si>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</si>
  <si>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</si>
  <si>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</si>
  <si>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</si>
  <si>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</si>
  <si>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</si>
  <si>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</si>
  <si>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</si>
  <si>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</si>
  <si>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</si>
  <si>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</si>
  <si>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</si>
  <si>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</si>
  <si>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</si>
  <si>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</si>
  <si>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</si>
  <si>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</si>
  <si>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</si>
  <si>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</si>
  <si>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</si>
  <si>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</si>
  <si>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</si>
  <si>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</si>
  <si>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</si>
  <si>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</si>
  <si>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</si>
  <si>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</si>
  <si>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</si>
  <si>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</si>
  <si>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</si>
  <si>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</si>
  <si>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</si>
  <si>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</si>
  <si>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</si>
  <si>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</si>
  <si>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</si>
  <si>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</si>
  <si>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</si>
  <si>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</si>
  <si>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</si>
  <si>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</si>
  <si>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</si>
  <si>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</si>
  <si>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</si>
  <si>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</si>
  <si>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</si>
  <si>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</si>
  <si>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</si>
  <si>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</si>
  <si>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</si>
  <si>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</si>
  <si>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</si>
  <si>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</si>
  <si>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</si>
  <si>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</si>
  <si>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</si>
  <si>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</si>
  <si>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</si>
  <si>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</si>
  <si>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</si>
  <si>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</si>
  <si>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</si>
  <si>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</si>
  <si>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</si>
  <si>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</si>
  <si>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</si>
  <si>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</si>
  <si>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</si>
  <si>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</si>
  <si>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</si>
  <si>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</si>
  <si>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</si>
  <si>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</si>
  <si>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</si>
  <si>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</si>
  <si>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</si>
  <si>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</si>
  <si>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</si>
  <si>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</si>
  <si>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</si>
  <si>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</si>
  <si>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</si>
  <si>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</si>
  <si>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</si>
  <si>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</si>
  <si>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</si>
  <si>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</si>
  <si>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</si>
  <si>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</si>
  <si>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</si>
  <si>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</si>
  <si>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</si>
  <si>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</si>
  <si>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</si>
  <si>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</si>
  <si>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</si>
  <si>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</si>
  <si>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</si>
  <si>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</si>
  <si>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</si>
  <si>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</si>
  <si>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</si>
  <si>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</si>
  <si>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</si>
  <si>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</si>
  <si>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</si>
  <si>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</si>
  <si>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</si>
  <si>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</si>
  <si>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</si>
  <si>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</si>
  <si>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</si>
  <si>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</si>
  <si>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</si>
  <si>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</si>
  <si>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</si>
  <si>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</si>
  <si>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</si>
  <si>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</si>
  <si>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</si>
  <si>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</si>
  <si>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</si>
  <si>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</si>
  <si>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</si>
  <si>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</si>
  <si>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</si>
  <si>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</si>
  <si>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</si>
  <si>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</si>
  <si>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</si>
  <si>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</si>
  <si>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</si>
  <si>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</si>
  <si>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</si>
  <si>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</si>
  <si>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</si>
  <si>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</si>
  <si>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</si>
  <si>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</si>
  <si>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</si>
  <si>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</si>
  <si>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</si>
  <si>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</si>
  <si>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</si>
  <si>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</si>
  <si>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</si>
  <si>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</si>
  <si>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</si>
  <si>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</si>
  <si>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</si>
  <si>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</si>
  <si>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</si>
  <si>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</si>
  <si>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</si>
  <si>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</si>
  <si>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</si>
  <si>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</si>
  <si>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</si>
  <si>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</si>
  <si>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</si>
  <si>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</si>
  <si>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</si>
  <si>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</si>
  <si>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</si>
  <si>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</si>
  <si>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</si>
  <si>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</si>
  <si>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</si>
  <si>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</si>
  <si>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</si>
  <si>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</si>
  <si>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</si>
  <si>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</si>
  <si>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</si>
  <si>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</si>
  <si>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</si>
  <si>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</si>
  <si>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</si>
  <si>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</si>
  <si>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</si>
  <si>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</si>
  <si>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</si>
  <si>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</si>
  <si>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</si>
  <si>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</si>
  <si>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</si>
  <si>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</si>
  <si>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</si>
  <si>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</si>
  <si>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</si>
  <si>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</si>
  <si>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</si>
  <si>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</si>
  <si>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</si>
  <si>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</si>
  <si>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</si>
  <si>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</si>
  <si>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</si>
  <si>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</si>
  <si>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</si>
  <si>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</si>
  <si>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</si>
  <si>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</si>
  <si>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</si>
  <si>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</si>
  <si>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</si>
  <si>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</si>
  <si>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</si>
  <si>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</si>
  <si>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</si>
  <si>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</si>
  <si>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</si>
  <si>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</si>
  <si>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</si>
  <si>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</si>
  <si>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</si>
  <si>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</si>
  <si>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</si>
  <si>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</si>
  <si>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</si>
  <si>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</si>
  <si>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</si>
  <si>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</si>
  <si>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</si>
  <si>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</si>
  <si>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</si>
  <si>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</si>
  <si>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</si>
  <si>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</si>
  <si>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</si>
  <si>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</si>
  <si>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</si>
  <si>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</si>
  <si>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</si>
  <si>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</si>
  <si>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</si>
  <si>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</si>
  <si>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</si>
  <si>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</si>
  <si>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</si>
  <si>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</si>
  <si>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</si>
  <si>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</si>
  <si>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</si>
  <si>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</si>
  <si>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</si>
  <si>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</si>
  <si>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</si>
  <si>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</si>
  <si>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</si>
  <si>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</si>
  <si>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</si>
  <si>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</si>
  <si>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</si>
  <si>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</si>
  <si>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</si>
  <si>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</si>
  <si>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</si>
  <si>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</si>
  <si>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</si>
  <si>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</si>
  <si>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</si>
  <si>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</si>
  <si>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</si>
  <si>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</si>
  <si>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</si>
  <si>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</si>
  <si>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</si>
  <si>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</si>
  <si>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</si>
  <si>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</si>
  <si>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</si>
  <si>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</si>
  <si>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</si>
  <si>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</si>
  <si>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</si>
  <si>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</si>
  <si>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</si>
  <si>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</si>
  <si>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</si>
  <si>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</si>
  <si>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</si>
  <si>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</si>
  <si>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</si>
  <si>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</si>
  <si>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</si>
  <si>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</si>
  <si>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</si>
  <si>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</si>
  <si>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</si>
  <si>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</si>
  <si>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</si>
  <si>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</si>
  <si>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</si>
  <si>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</si>
  <si>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</si>
  <si>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</si>
  <si>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</si>
  <si>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</si>
  <si>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</si>
  <si>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</si>
  <si>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</si>
  <si>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</si>
  <si>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</si>
  <si>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</si>
  <si>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</si>
  <si>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</si>
  <si>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</si>
  <si>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</si>
  <si>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</si>
  <si>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</si>
  <si>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</si>
  <si>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</si>
  <si>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</si>
  <si>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</si>
  <si>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</si>
  <si>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</si>
  <si>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</si>
  <si>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</si>
  <si>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</si>
  <si>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</si>
  <si>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</si>
  <si>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</si>
  <si>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</si>
  <si>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</si>
  <si>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</si>
  <si>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</si>
  <si>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</si>
  <si>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</si>
  <si>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</si>
  <si>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</si>
  <si>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</si>
  <si>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</si>
  <si>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</si>
  <si>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</si>
  <si>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</si>
  <si>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</si>
  <si>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</si>
  <si>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</si>
  <si>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</si>
  <si>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</si>
  <si>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</si>
  <si>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</si>
  <si>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</si>
  <si>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</si>
  <si>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</si>
  <si>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</si>
  <si>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</si>
  <si>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</si>
  <si>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</si>
  <si>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</si>
  <si>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</si>
  <si>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</si>
  <si>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</si>
  <si>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</si>
  <si>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</si>
  <si>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</si>
  <si>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</si>
  <si>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</si>
  <si>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</si>
  <si>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</si>
  <si>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</si>
  <si>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</si>
  <si>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</si>
  <si>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</si>
  <si>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</si>
  <si>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</si>
  <si>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</si>
  <si>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</si>
  <si>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</si>
  <si>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</si>
  <si>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</si>
  <si>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</si>
  <si>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</si>
  <si>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</si>
  <si>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</si>
  <si>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</si>
  <si>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</si>
  <si>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</si>
  <si>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</si>
  <si>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</si>
  <si>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</si>
  <si>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</si>
  <si>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</si>
  <si>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</si>
  <si>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</si>
  <si>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</si>
  <si>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</si>
  <si>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</si>
  <si>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</si>
  <si>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</si>
  <si>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</si>
  <si>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</si>
  <si>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</si>
  <si>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</si>
  <si>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</si>
  <si>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</si>
  <si>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</si>
  <si>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</si>
  <si>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</si>
  <si>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</si>
  <si>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</si>
  <si>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</si>
  <si>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</si>
  <si>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</si>
  <si>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</si>
  <si>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</si>
  <si>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</si>
  <si>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</si>
  <si>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</si>
  <si>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</si>
  <si>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</si>
  <si>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</si>
  <si>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</si>
  <si>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</si>
  <si>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</si>
  <si>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</si>
  <si>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</si>
  <si>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</si>
  <si>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</si>
  <si>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</si>
  <si>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</si>
  <si>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</si>
  <si>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</si>
  <si>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</si>
  <si>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</si>
  <si>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</si>
  <si>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</si>
  <si>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</si>
  <si>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</si>
  <si>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</si>
  <si>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</si>
  <si>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</si>
  <si>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</si>
  <si>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</si>
  <si>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</si>
  <si>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</si>
  <si>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</si>
  <si>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</si>
  <si>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</si>
  <si>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</si>
  <si>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</si>
  <si>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</si>
  <si>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</si>
  <si>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</si>
  <si>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</si>
  <si>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</si>
  <si>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</si>
  <si>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</si>
  <si>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</si>
  <si>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</si>
  <si>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</si>
  <si>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</si>
  <si>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</si>
  <si>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</si>
  <si>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</si>
  <si>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</si>
  <si>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</si>
  <si>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</si>
  <si>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</si>
  <si>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</si>
  <si>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</si>
  <si>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</si>
  <si>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</si>
  <si>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</si>
  <si>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</si>
  <si>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</si>
  <si>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</si>
  <si>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</si>
  <si>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</si>
  <si>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</si>
  <si>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</si>
  <si>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</si>
  <si>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</si>
  <si>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</si>
  <si>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</si>
  <si>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</si>
  <si>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</si>
  <si>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</si>
  <si>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</si>
  <si>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</si>
  <si>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</si>
  <si>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</si>
  <si>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</si>
  <si>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</si>
  <si>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</si>
  <si>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</si>
  <si>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</si>
  <si>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</si>
  <si>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</si>
  <si>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</si>
  <si>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</si>
  <si>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</si>
  <si>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</si>
  <si>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</si>
  <si>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</si>
  <si>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</si>
  <si>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</si>
  <si>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</si>
  <si>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</si>
  <si>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</si>
  <si>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</si>
  <si>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</si>
  <si>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</si>
  <si>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</si>
  <si>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</si>
  <si>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</si>
  <si>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</si>
  <si>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</si>
  <si>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</si>
  <si>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</si>
  <si>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</si>
  <si>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</si>
  <si>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</si>
  <si>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</si>
  <si>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</si>
  <si>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</si>
  <si>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</si>
  <si>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</si>
  <si>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</si>
  <si>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</si>
  <si>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</si>
  <si>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</si>
  <si>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</si>
  <si>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</si>
  <si>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</si>
  <si>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</si>
  <si>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</si>
  <si>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</si>
  <si>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</si>
  <si>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</si>
  <si>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</si>
  <si>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</si>
  <si>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</si>
  <si>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</si>
  <si>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</si>
  <si>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</si>
  <si>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</si>
  <si>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</si>
  <si>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</si>
  <si>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</si>
  <si>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</si>
  <si>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</si>
  <si>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</si>
  <si>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</si>
  <si>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</si>
  <si>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</si>
  <si>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</si>
  <si>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</si>
  <si>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</si>
  <si>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</si>
  <si>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</si>
  <si>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</si>
  <si>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</si>
  <si>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</si>
  <si>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</si>
  <si>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</si>
  <si>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</si>
  <si>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</si>
  <si>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</si>
  <si>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</si>
  <si>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</si>
  <si>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</si>
  <si>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</si>
  <si>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</si>
  <si>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</si>
  <si>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</si>
  <si>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</si>
  <si>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</si>
  <si>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</si>
  <si>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</si>
  <si>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</si>
  <si>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</si>
  <si>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</si>
  <si>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</si>
  <si>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</si>
  <si>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</si>
  <si>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</si>
  <si>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</si>
  <si>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</si>
  <si>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</si>
  <si>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</si>
  <si>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</si>
  <si>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</si>
  <si>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</si>
  <si>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</si>
  <si>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</si>
  <si>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</si>
  <si>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</si>
  <si>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</si>
  <si>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</si>
  <si>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</si>
  <si>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</si>
  <si>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</si>
  <si>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</si>
  <si>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</si>
  <si>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</si>
  <si>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</si>
  <si>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</si>
  <si>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</si>
  <si>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</si>
  <si>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</si>
  <si>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</si>
  <si>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</si>
  <si>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</si>
  <si>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</si>
  <si>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</si>
  <si>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</si>
  <si>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</si>
  <si>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</si>
  <si>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</si>
  <si>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</si>
  <si>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</si>
  <si>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</si>
  <si>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</si>
  <si>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</si>
  <si>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</si>
  <si>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</si>
  <si>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</si>
  <si>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</si>
  <si>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</si>
  <si>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</si>
  <si>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</si>
  <si>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</si>
  <si>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</si>
  <si>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</si>
  <si>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</si>
  <si>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</si>
  <si>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</si>
  <si>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</si>
  <si>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</si>
  <si>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</si>
  <si>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</si>
  <si>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</si>
  <si>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</si>
  <si>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</si>
  <si>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</si>
  <si>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</si>
  <si>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</si>
  <si>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</si>
  <si>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</si>
  <si>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</si>
  <si>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</si>
  <si>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</si>
  <si>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</si>
  <si>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</si>
  <si>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</si>
  <si>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</si>
  <si>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</si>
  <si>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</si>
  <si>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</si>
  <si>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</si>
  <si>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</si>
  <si>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</si>
  <si>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</si>
  <si>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</si>
  <si>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</si>
  <si>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</si>
  <si>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</si>
  <si>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</si>
  <si>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</si>
  <si>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</si>
  <si>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</si>
  <si>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</si>
  <si>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</si>
  <si>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</si>
  <si>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</si>
  <si>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</si>
  <si>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</si>
  <si>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</si>
  <si>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</si>
  <si>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</si>
  <si>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</si>
  <si>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</si>
  <si>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</si>
  <si>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</si>
  <si>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</si>
  <si>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</si>
  <si>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</si>
  <si>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</si>
  <si>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</si>
  <si>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</si>
  <si>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</si>
  <si>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</si>
  <si>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</si>
  <si>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</si>
  <si>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</si>
  <si>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</si>
  <si>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</si>
  <si>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</si>
  <si>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</si>
  <si>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</si>
  <si>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</si>
  <si>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</si>
  <si>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</si>
  <si>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</si>
  <si>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</si>
  <si>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</si>
  <si>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</si>
  <si>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</si>
  <si>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</si>
  <si>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</si>
  <si>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</si>
  <si>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</si>
  <si>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</si>
  <si>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</si>
  <si>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</si>
  <si>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</si>
  <si>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</si>
  <si>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</si>
  <si>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</si>
  <si>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</si>
  <si>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</si>
  <si>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</si>
  <si>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</si>
  <si>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</si>
  <si>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</si>
  <si>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</si>
  <si>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</si>
  <si>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</si>
  <si>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</si>
  <si>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</si>
  <si>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</si>
  <si>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</si>
  <si>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</si>
  <si>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</si>
  <si>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</si>
  <si>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</si>
  <si>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</si>
  <si>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</si>
  <si>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</si>
  <si>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</si>
  <si>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</si>
  <si>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</si>
  <si>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</si>
  <si>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</si>
  <si>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</si>
  <si>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</si>
  <si>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</si>
  <si>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</si>
  <si>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</si>
  <si>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</si>
  <si>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</si>
  <si>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</si>
  <si>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</si>
  <si>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</si>
  <si>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</si>
  <si>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</si>
  <si>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</si>
  <si>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</si>
  <si>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</si>
  <si>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</si>
  <si>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</si>
  <si>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</si>
  <si>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</si>
  <si>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</si>
  <si>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</si>
  <si>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</si>
  <si>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</si>
  <si>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</si>
  <si>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</si>
  <si>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</si>
  <si>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</si>
  <si>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</si>
  <si>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</si>
  <si>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</si>
  <si>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</si>
  <si>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</si>
  <si>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</si>
  <si>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</si>
  <si>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</si>
  <si>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</si>
  <si>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</si>
  <si>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</si>
  <si>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</si>
  <si>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</si>
  <si>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</si>
  <si>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</si>
  <si>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</si>
  <si>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</si>
  <si>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</si>
  <si>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</si>
  <si>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</si>
  <si>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</si>
  <si>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</si>
  <si>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</si>
  <si>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</si>
  <si>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</si>
  <si>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</si>
  <si>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</si>
  <si>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</si>
  <si>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</si>
  <si>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</si>
  <si>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</si>
  <si>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</si>
  <si>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</si>
  <si>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</si>
  <si>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</si>
  <si>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</si>
  <si>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</si>
  <si>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</si>
  <si>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</si>
  <si>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</si>
  <si>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</si>
  <si>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</si>
  <si>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</si>
  <si>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</si>
  <si>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</si>
  <si>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</si>
  <si>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</si>
  <si>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</si>
  <si>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</si>
  <si>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</si>
  <si>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</si>
  <si>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</si>
  <si>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</si>
  <si>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</si>
  <si>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</si>
  <si>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</si>
  <si>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</si>
  <si>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</si>
  <si>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</si>
  <si>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</si>
  <si>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</si>
  <si>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</si>
  <si>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</si>
  <si>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</si>
  <si>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</si>
  <si>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</si>
  <si>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</si>
  <si>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</si>
  <si>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</si>
  <si>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</si>
  <si>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</si>
  <si>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</si>
  <si>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</si>
  <si>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</si>
  <si>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</si>
  <si>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</si>
  <si>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</si>
  <si>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</si>
  <si>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</si>
  <si>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</si>
  <si>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</si>
  <si>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</si>
  <si>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</si>
  <si>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</si>
  <si>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</si>
  <si>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</si>
  <si>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</si>
  <si>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</si>
  <si>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</si>
  <si>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</si>
  <si>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</si>
  <si>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</si>
  <si>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</si>
  <si>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</si>
  <si>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</si>
  <si>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</si>
  <si>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</si>
  <si>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</si>
  <si>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</si>
  <si>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</si>
  <si>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</si>
  <si>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</si>
  <si>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</si>
  <si>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</si>
  <si>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</si>
  <si>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</si>
  <si>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</si>
  <si>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</si>
  <si>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</si>
  <si>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</si>
  <si>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</si>
  <si>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</si>
  <si>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</si>
  <si>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</si>
  <si>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</si>
  <si>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</si>
  <si>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</si>
  <si>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</si>
  <si>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</si>
  <si>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</si>
  <si>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</si>
  <si>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</si>
  <si>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</si>
  <si>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</si>
  <si>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</si>
  <si>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</si>
  <si>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</si>
  <si>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</si>
  <si>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</si>
  <si>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</si>
  <si>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</si>
  <si>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</si>
  <si>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</si>
  <si>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</si>
  <si>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</si>
  <si>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</si>
  <si>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</si>
  <si>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</si>
  <si>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</si>
  <si>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</si>
  <si>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</si>
  <si>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</si>
  <si>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</si>
  <si>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</si>
  <si>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</si>
  <si>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</si>
  <si>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</si>
  <si>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</si>
  <si>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</si>
  <si>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</si>
  <si>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</si>
  <si>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</si>
  <si>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</si>
  <si>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</si>
  <si>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</si>
  <si>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</si>
  <si>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</si>
  <si>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</si>
  <si>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</si>
  <si>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</si>
  <si>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</si>
  <si>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</si>
  <si>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</si>
  <si>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</si>
  <si>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</si>
  <si>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</si>
  <si>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</si>
  <si>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</si>
  <si>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</si>
  <si>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</si>
  <si>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</si>
  <si>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</si>
  <si>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</si>
  <si>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</si>
  <si>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</si>
  <si>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</si>
  <si>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</si>
  <si>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</si>
  <si>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</si>
  <si>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</si>
  <si>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</si>
  <si>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</si>
  <si>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</si>
  <si>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</si>
  <si>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</si>
  <si>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</si>
  <si>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</si>
  <si>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</si>
  <si>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</si>
  <si>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</si>
  <si>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</si>
  <si>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</si>
  <si>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</si>
  <si>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</si>
  <si>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</si>
  <si>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</si>
  <si>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</si>
  <si>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</si>
  <si>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</si>
  <si>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</si>
  <si>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</si>
  <si>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</si>
  <si>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</si>
  <si>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</si>
  <si>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</si>
  <si>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</si>
  <si>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</si>
  <si>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</si>
  <si>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</si>
  <si>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</si>
  <si>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</si>
  <si>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</si>
  <si>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</si>
  <si>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</si>
  <si>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</si>
  <si>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</si>
  <si>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</si>
  <si>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</si>
  <si>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</si>
  <si>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</si>
  <si>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</si>
  <si>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</si>
  <si>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</si>
  <si>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</si>
  <si>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</si>
  <si>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</si>
  <si>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</si>
  <si>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</si>
  <si>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</si>
  <si>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</si>
  <si>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</si>
  <si>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</si>
  <si>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</si>
  <si>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</si>
  <si>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</si>
  <si>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</si>
  <si>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</si>
  <si>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</si>
  <si>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</si>
  <si>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</si>
  <si>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</si>
  <si>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</si>
  <si>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</si>
  <si>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</si>
  <si>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</si>
  <si>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</si>
  <si>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</si>
  <si>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</si>
  <si>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</si>
  <si>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</si>
  <si>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</si>
  <si>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</si>
  <si>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</si>
  <si>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</si>
  <si>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</si>
  <si>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</si>
  <si>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</si>
  <si>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</si>
  <si>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</si>
  <si>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</si>
  <si>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</si>
  <si>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</si>
  <si>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</si>
  <si>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</si>
  <si>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</si>
  <si>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</si>
  <si>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</si>
  <si>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</si>
  <si>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</si>
  <si>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</si>
  <si>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</si>
  <si>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</si>
  <si>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</si>
  <si>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</si>
  <si>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</si>
  <si>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</si>
  <si>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</si>
  <si>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</si>
  <si>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</si>
  <si>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</si>
  <si>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</si>
  <si>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</si>
  <si>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</si>
  <si>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</si>
  <si>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</si>
  <si>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</si>
  <si>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</si>
  <si>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</si>
  <si>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</si>
  <si>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</si>
  <si>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</si>
  <si>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</si>
  <si>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</si>
  <si>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</si>
  <si>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</si>
  <si>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</si>
  <si>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</si>
  <si>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</si>
  <si>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</si>
  <si>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</si>
  <si>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</si>
  <si>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</si>
  <si>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</si>
  <si>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</si>
  <si>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</si>
  <si>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</si>
  <si>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</si>
  <si>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</si>
  <si>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</si>
  <si>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</si>
  <si>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</si>
  <si>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</si>
  <si>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</si>
  <si>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</si>
  <si>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</si>
  <si>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</si>
  <si>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</si>
  <si>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</si>
  <si>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</si>
  <si>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</si>
  <si>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</si>
  <si>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</si>
  <si>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</si>
  <si>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</si>
  <si>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</si>
  <si>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</si>
  <si>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</si>
  <si>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</si>
  <si>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</si>
  <si>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</si>
  <si>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</si>
  <si>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</si>
  <si>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</si>
  <si>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</si>
  <si>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</si>
  <si>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</si>
  <si>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</si>
  <si>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</si>
  <si>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</si>
  <si>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</si>
  <si>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</si>
  <si>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</si>
  <si>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</si>
  <si>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</si>
  <si>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</si>
  <si>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</si>
  <si>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</si>
  <si>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</si>
  <si>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</si>
  <si>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</si>
  <si>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</si>
  <si>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</si>
  <si>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</si>
  <si>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</si>
  <si>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</si>
  <si>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</si>
  <si>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</si>
  <si>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</si>
  <si>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</si>
  <si>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</si>
  <si>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</si>
  <si>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</si>
  <si>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</si>
  <si>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</si>
  <si>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</si>
  <si>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</si>
  <si>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</si>
  <si>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</si>
  <si>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</si>
  <si>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</si>
  <si>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</si>
  <si>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</si>
  <si>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</si>
  <si>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</si>
  <si>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</si>
  <si>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</si>
  <si>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</si>
  <si>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</si>
  <si>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</si>
  <si>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</si>
  <si>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</si>
  <si>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</si>
  <si>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</si>
  <si>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</si>
  <si>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</si>
  <si>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</si>
  <si>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</si>
  <si>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</si>
  <si>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</si>
  <si>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</si>
  <si>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</si>
  <si>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</si>
  <si>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</si>
  <si>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</si>
  <si>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</si>
  <si>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</si>
  <si>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</si>
  <si>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</si>
  <si>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</si>
  <si>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</si>
  <si>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</si>
  <si>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</si>
  <si>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</si>
  <si>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</si>
  <si>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</si>
  <si>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</si>
  <si>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</si>
  <si>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</si>
  <si>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</si>
  <si>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</si>
  <si>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</si>
  <si>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</si>
  <si>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</si>
  <si>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</si>
  <si>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</si>
  <si>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</si>
  <si>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</si>
  <si>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</si>
  <si>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</si>
  <si>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</si>
  <si>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</si>
  <si>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</si>
  <si>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</si>
  <si>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</si>
  <si>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</si>
  <si>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</si>
  <si>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</si>
  <si>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</si>
  <si>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</si>
  <si>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</si>
  <si>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</si>
  <si>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</si>
  <si>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</si>
  <si>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</si>
  <si>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</si>
  <si>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</si>
  <si>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</si>
  <si>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</si>
  <si>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</si>
  <si>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</si>
  <si>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</si>
  <si>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</si>
  <si>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</si>
  <si>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</si>
  <si>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</si>
  <si>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</si>
  <si>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</si>
  <si>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</si>
  <si>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</si>
  <si>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</si>
  <si>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</si>
  <si>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</si>
  <si>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</si>
  <si>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</si>
  <si>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</si>
  <si>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</si>
  <si>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</si>
  <si>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</si>
  <si>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</si>
  <si>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</si>
  <si>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</si>
  <si>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</si>
  <si>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</si>
  <si>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</si>
  <si>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</si>
  <si>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</si>
  <si>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</si>
  <si>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</si>
  <si>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</si>
  <si>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</si>
  <si>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</si>
  <si>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</si>
  <si>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</si>
  <si>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</si>
  <si>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</si>
  <si>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</si>
  <si>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</si>
  <si>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</si>
  <si>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</si>
  <si>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</si>
  <si>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</si>
  <si>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</si>
  <si>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</si>
  <si>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</si>
  <si>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</si>
  <si>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</si>
  <si>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</si>
  <si>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</si>
  <si>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</si>
  <si>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</si>
  <si>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</si>
  <si>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</si>
  <si>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</si>
  <si>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</si>
  <si>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</si>
  <si>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</si>
  <si>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</si>
  <si>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</si>
  <si>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</si>
  <si>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</si>
  <si>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</si>
  <si>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</si>
  <si>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</si>
  <si>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</si>
  <si>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</si>
  <si>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</si>
  <si>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</si>
  <si>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</si>
  <si>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</si>
  <si>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</si>
  <si>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</si>
  <si>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</si>
  <si>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</si>
  <si>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</si>
  <si>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</si>
  <si>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</si>
  <si>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</si>
  <si>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</si>
  <si>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</si>
  <si>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</si>
  <si>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</si>
  <si>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</si>
  <si>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</si>
  <si>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</si>
  <si>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</si>
  <si>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</si>
  <si>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</si>
  <si>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</si>
  <si>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</si>
  <si>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</si>
  <si>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</si>
  <si>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</si>
  <si>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</si>
  <si>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</si>
  <si>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</si>
  <si>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</si>
  <si>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</si>
  <si>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</si>
  <si>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</si>
  <si>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</si>
  <si>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</si>
  <si>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</si>
  <si>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</si>
  <si>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</si>
  <si>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</si>
  <si>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</si>
  <si>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</si>
  <si>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</si>
  <si>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</si>
  <si>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</si>
  <si>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</si>
  <si>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</si>
  <si>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</si>
  <si>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</si>
  <si>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</si>
  <si>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</si>
  <si>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</si>
  <si>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</si>
  <si>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</si>
  <si>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</si>
  <si>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</si>
  <si>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</si>
  <si>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</si>
  <si>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</si>
  <si>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</si>
  <si>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</si>
  <si>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</si>
  <si>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</si>
  <si>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</si>
  <si>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</si>
  <si>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</si>
  <si>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</si>
  <si>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</si>
  <si>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</si>
  <si>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</si>
  <si>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</si>
  <si>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</si>
  <si>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</si>
  <si>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</si>
  <si>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</si>
  <si>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</si>
  <si>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</si>
  <si>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</si>
  <si>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</si>
  <si>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</si>
  <si>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</si>
  <si>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</si>
  <si>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</si>
  <si>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</si>
  <si>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</si>
  <si>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</si>
  <si>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</si>
  <si>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</si>
  <si>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</si>
  <si>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</si>
  <si>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</si>
  <si>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</si>
  <si>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</si>
  <si>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</si>
  <si>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</si>
  <si>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</si>
  <si>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</si>
  <si>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</si>
  <si>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</si>
  <si>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</si>
  <si>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</si>
  <si>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</si>
  <si>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</si>
  <si>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</si>
  <si>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</si>
  <si>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</si>
  <si>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</si>
  <si>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</si>
  <si>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</si>
  <si>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</si>
  <si>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</si>
  <si>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</si>
  <si>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</si>
  <si>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</si>
  <si>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</si>
  <si>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</si>
  <si>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</si>
  <si>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</si>
  <si>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</si>
  <si>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</si>
  <si>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</si>
  <si>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</si>
  <si>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</si>
  <si>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</si>
  <si>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</si>
  <si>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</si>
  <si>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</si>
  <si>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</si>
  <si>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</si>
  <si>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</si>
  <si>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</si>
  <si>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</si>
  <si>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</si>
  <si>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</si>
  <si>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</si>
  <si>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</si>
  <si>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</si>
  <si>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</si>
  <si>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</si>
  <si>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</si>
  <si>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</si>
  <si>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</si>
  <si>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</si>
  <si>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</si>
  <si>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</si>
  <si>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</si>
  <si>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</si>
  <si>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</si>
  <si>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</si>
  <si>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</si>
  <si>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</si>
  <si>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</si>
  <si>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</si>
  <si>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</si>
  <si>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</si>
  <si>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</si>
  <si>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</si>
  <si>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</si>
  <si>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</si>
  <si>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</si>
  <si>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</si>
  <si>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</si>
  <si>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</si>
  <si>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</si>
  <si>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</si>
  <si>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</si>
  <si>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</si>
  <si>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</si>
  <si>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</si>
  <si>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</si>
  <si>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</si>
  <si>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</si>
  <si>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</si>
  <si>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</si>
  <si>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</si>
  <si>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</si>
  <si>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</si>
  <si>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</si>
  <si>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</si>
  <si>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</si>
  <si>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</si>
  <si>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</si>
  <si>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</si>
  <si>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</si>
  <si>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</si>
  <si>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</si>
  <si>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</si>
  <si>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</si>
  <si>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</si>
  <si>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</si>
  <si>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</si>
  <si>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</si>
  <si>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</si>
  <si>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</si>
  <si>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</si>
  <si>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</si>
  <si>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</si>
  <si>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</si>
  <si>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</si>
  <si>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</si>
  <si>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</si>
  <si>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</si>
  <si>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</si>
  <si>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</si>
  <si>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</si>
  <si>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</si>
  <si>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</si>
  <si>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</si>
  <si>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</si>
  <si>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</si>
  <si>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</si>
  <si>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</si>
  <si>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</si>
  <si>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</si>
  <si>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</si>
  <si>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</si>
  <si>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</si>
  <si>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</si>
  <si>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</si>
  <si>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</si>
  <si>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</si>
  <si>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</si>
  <si>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</si>
  <si>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</si>
  <si>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</si>
  <si>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</si>
  <si>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</si>
  <si>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</si>
  <si>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</si>
  <si>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</si>
  <si>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</si>
  <si>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</si>
  <si>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</si>
  <si>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</si>
  <si>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</si>
  <si>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</si>
  <si>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</si>
  <si>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</si>
  <si>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</si>
  <si>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</si>
  <si>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</si>
  <si>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</si>
  <si>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</si>
  <si>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</si>
  <si>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</si>
  <si>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</si>
  <si>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</si>
  <si>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</si>
  <si>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</si>
  <si>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</si>
  <si>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</si>
  <si>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</si>
  <si>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</si>
  <si>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</si>
  <si>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</si>
  <si>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</si>
  <si>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</si>
  <si>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</si>
  <si>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</si>
  <si>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</si>
  <si>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</si>
  <si>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</si>
  <si>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</si>
  <si>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</si>
  <si>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</si>
  <si>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</si>
  <si>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</si>
  <si>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</si>
  <si>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</si>
  <si>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</si>
  <si>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</si>
  <si>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</si>
  <si>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</si>
  <si>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</si>
  <si>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</si>
  <si>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</si>
  <si>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</si>
  <si>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</si>
  <si>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</si>
  <si>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</si>
  <si>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</si>
  <si>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</si>
  <si>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</si>
  <si>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</si>
  <si>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</si>
  <si>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</si>
  <si>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</si>
  <si>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</si>
  <si>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</si>
  <si>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</si>
  <si>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</si>
  <si>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</si>
  <si>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</si>
  <si>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</si>
  <si>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</si>
  <si>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</si>
  <si>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</si>
  <si>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</si>
  <si>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</si>
  <si>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</si>
  <si>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</si>
  <si>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</si>
  <si>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</si>
  <si>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</si>
  <si>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</si>
  <si>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</si>
  <si>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</si>
  <si>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</si>
  <si>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</si>
  <si>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</si>
  <si>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</si>
  <si>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</si>
  <si>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</si>
  <si>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</si>
  <si>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</si>
  <si>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</si>
  <si>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</si>
  <si>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</si>
  <si>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</si>
  <si>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</si>
  <si>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</si>
  <si>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</si>
  <si>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</si>
  <si>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</si>
  <si>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</si>
  <si>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</si>
  <si>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</si>
  <si>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</si>
  <si>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</si>
  <si>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</si>
  <si>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</si>
  <si>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</si>
  <si>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</si>
  <si>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</si>
  <si>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</si>
  <si>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</si>
  <si>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</si>
  <si>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</si>
  <si>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</si>
  <si>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</si>
  <si>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</si>
  <si>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</si>
  <si>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</si>
  <si>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</si>
  <si>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</si>
  <si>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</si>
  <si>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</si>
  <si>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</si>
  <si>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</si>
  <si>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</si>
  <si>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</si>
  <si>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</si>
  <si>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</si>
  <si>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</si>
  <si>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</si>
  <si>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</si>
  <si>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</si>
  <si>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</si>
  <si>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</si>
  <si>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</si>
  <si>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</si>
  <si>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</si>
  <si>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</si>
  <si>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</si>
  <si>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</si>
  <si>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</si>
  <si>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</si>
  <si>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</si>
  <si>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</si>
  <si>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</si>
  <si>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</si>
  <si>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</si>
  <si>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</si>
  <si>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</si>
  <si>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</si>
  <si>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</si>
  <si>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</si>
  <si>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</si>
  <si>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</si>
  <si>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</si>
  <si>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</si>
  <si>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</si>
  <si>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</si>
  <si>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</si>
  <si>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</si>
  <si>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</si>
  <si>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</si>
  <si>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</si>
  <si>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</si>
  <si>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</si>
  <si>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</si>
  <si>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</si>
  <si>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</si>
  <si>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</si>
  <si>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</si>
  <si>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</si>
  <si>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</si>
  <si>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</si>
  <si>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</si>
  <si>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</si>
  <si>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</si>
  <si>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</si>
  <si>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</si>
  <si>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</si>
  <si>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</si>
  <si>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</si>
  <si>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</si>
  <si>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</si>
  <si>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</si>
  <si>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</si>
  <si>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</si>
  <si>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</si>
  <si>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</si>
  <si>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</si>
  <si>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</si>
  <si>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</si>
  <si>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</si>
  <si>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</si>
  <si>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</si>
  <si>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</si>
  <si>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</si>
  <si>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</si>
  <si>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</si>
  <si>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</si>
  <si>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</si>
  <si>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</si>
  <si>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</si>
  <si>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</si>
  <si>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</si>
  <si>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</si>
  <si>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</si>
  <si>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</si>
  <si>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</si>
  <si>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</si>
  <si>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</si>
  <si>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</si>
  <si>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</si>
  <si>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</si>
  <si>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</si>
  <si>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</si>
  <si>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</si>
  <si>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</si>
  <si>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</si>
  <si>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</si>
  <si>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</si>
  <si>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</si>
  <si>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</si>
  <si>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</si>
  <si>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</si>
  <si>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</si>
  <si>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</si>
  <si>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</si>
  <si>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</si>
  <si>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</si>
  <si>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</si>
  <si>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</si>
  <si>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</si>
  <si>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</si>
  <si>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</si>
  <si>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</si>
  <si>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</si>
  <si>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</si>
  <si>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</si>
  <si>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</si>
  <si>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</si>
  <si>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</si>
  <si>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</si>
  <si>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</si>
  <si>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</si>
  <si>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</si>
  <si>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</si>
  <si>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</si>
  <si>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</si>
  <si>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</si>
  <si>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</si>
  <si>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</si>
  <si>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</si>
  <si>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</si>
  <si>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</si>
  <si>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</si>
  <si>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</si>
  <si>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</si>
  <si>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</si>
  <si>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</si>
  <si>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</si>
  <si>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</si>
  <si>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</si>
  <si>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</si>
  <si>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</si>
  <si>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</si>
  <si>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</si>
  <si>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</si>
  <si>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</si>
  <si>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</si>
  <si>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</si>
  <si>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</si>
  <si>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</si>
  <si>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</si>
  <si>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</si>
  <si>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</si>
  <si>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</si>
  <si>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</si>
  <si>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</si>
  <si>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</si>
  <si>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</si>
  <si>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</si>
  <si>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</si>
  <si>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</si>
  <si>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</si>
  <si>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</si>
  <si>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</si>
  <si>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</si>
  <si>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</si>
  <si>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</si>
  <si>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</si>
  <si>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</si>
  <si>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</si>
  <si>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</si>
  <si>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</si>
  <si>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</si>
  <si>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</si>
  <si>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</si>
  <si>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</si>
  <si>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</si>
  <si>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</si>
  <si>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</si>
  <si>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</si>
  <si>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</si>
  <si>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</si>
  <si>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</si>
  <si>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</si>
  <si>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</si>
  <si>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</si>
  <si>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</si>
  <si>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</si>
  <si>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</si>
  <si>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</si>
  <si>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</si>
  <si>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</si>
  <si>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</si>
  <si>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</si>
  <si>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</si>
  <si>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</si>
  <si>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</si>
  <si>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</si>
  <si>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</si>
  <si>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</si>
  <si>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</si>
  <si>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</si>
  <si>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</si>
  <si>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</si>
  <si>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</si>
  <si>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</si>
  <si>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</si>
  <si>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</si>
  <si>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</si>
  <si>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</si>
  <si>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</si>
  <si>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</si>
  <si>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</si>
  <si>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</si>
  <si>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</si>
  <si>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</si>
  <si>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</si>
  <si>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</si>
  <si>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</si>
  <si>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</si>
  <si>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</si>
  <si>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</si>
  <si>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</si>
  <si>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</si>
  <si>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</si>
  <si>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</si>
  <si>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</si>
  <si>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</si>
  <si>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</si>
  <si>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</si>
  <si>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</si>
  <si>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</si>
  <si>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</si>
  <si>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</si>
  <si>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</si>
  <si>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</si>
  <si>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</si>
  <si>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</si>
  <si>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</si>
  <si>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</si>
  <si>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</si>
  <si>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</si>
  <si>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</si>
  <si>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</si>
  <si>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</si>
  <si>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</si>
  <si>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</si>
  <si>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</si>
  <si>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</si>
  <si>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</si>
  <si>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</si>
  <si>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</si>
  <si>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</si>
  <si>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</si>
  <si>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</si>
  <si>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</si>
  <si>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</si>
  <si>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</si>
  <si>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</si>
  <si>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</si>
  <si>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</si>
  <si>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</si>
  <si>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</si>
  <si>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</si>
  <si>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</si>
  <si>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</si>
  <si>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</si>
  <si>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</si>
  <si>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</si>
  <si>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</si>
  <si>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</si>
  <si>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</si>
  <si>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</si>
  <si>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</si>
  <si>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</si>
  <si>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</si>
  <si>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</si>
  <si>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</si>
  <si>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</si>
  <si>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</si>
  <si>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</si>
  <si>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</si>
  <si>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</si>
  <si>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</si>
  <si>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</si>
  <si>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</si>
  <si>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</si>
  <si>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</si>
  <si>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</si>
  <si>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</si>
  <si>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</si>
  <si>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</si>
  <si>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</si>
  <si>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</si>
  <si>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</si>
  <si>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</si>
  <si>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</si>
  <si>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</si>
  <si>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</si>
  <si>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</si>
  <si>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</si>
  <si>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</si>
  <si>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</si>
  <si>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</si>
  <si>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</si>
  <si>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</si>
  <si>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</si>
  <si>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</si>
  <si>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</si>
  <si>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</si>
  <si>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</si>
  <si>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</si>
  <si>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</si>
  <si>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</si>
  <si>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</si>
  <si>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</si>
  <si>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</si>
  <si>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</si>
  <si>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</si>
  <si>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</si>
  <si>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</si>
  <si>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</si>
  <si>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</si>
  <si>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</si>
  <si>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</si>
  <si>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</si>
  <si>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</si>
  <si>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</si>
  <si>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</si>
  <si>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</si>
  <si>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</si>
  <si>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</si>
  <si>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</si>
  <si>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</si>
  <si>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</si>
  <si>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</si>
  <si>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</si>
  <si>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</si>
  <si>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</si>
  <si>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</si>
  <si>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</si>
  <si>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</si>
  <si>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</si>
  <si>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</si>
  <si>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</si>
  <si>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</si>
  <si>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</si>
  <si>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</si>
  <si>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</si>
  <si>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</si>
  <si>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</si>
  <si>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</si>
  <si>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</si>
  <si>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</si>
  <si>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</si>
  <si>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</si>
  <si>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</si>
  <si>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</si>
  <si>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</si>
  <si>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</si>
  <si>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</si>
  <si>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</si>
  <si>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</si>
  <si>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</si>
  <si>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</si>
  <si>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</si>
  <si>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</si>
  <si>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</si>
  <si>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</si>
  <si>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</si>
  <si>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</si>
  <si>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</si>
  <si>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</si>
  <si>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</si>
  <si>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</si>
  <si>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</si>
  <si>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</si>
  <si>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</si>
  <si>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</si>
  <si>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</si>
  <si>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</si>
  <si>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</si>
  <si>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</si>
  <si>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</si>
  <si>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</si>
  <si>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</si>
  <si>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</si>
  <si>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</si>
  <si>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</si>
  <si>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</si>
  <si>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</si>
  <si>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</si>
  <si>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</si>
  <si>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</si>
  <si>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</si>
  <si>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</si>
  <si>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</si>
  <si>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</si>
  <si>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</si>
  <si>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</si>
  <si>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</si>
  <si>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</si>
  <si>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</si>
  <si>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</si>
  <si>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</si>
  <si>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</si>
  <si>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</si>
  <si>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</si>
  <si>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</si>
  <si>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</si>
  <si>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</si>
  <si>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</si>
  <si>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</si>
  <si>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</si>
  <si>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</si>
  <si>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</si>
  <si>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</si>
  <si>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</si>
  <si>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</si>
  <si>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</si>
  <si>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</si>
  <si>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</si>
  <si>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</si>
  <si>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</si>
  <si>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</si>
  <si>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</si>
  <si>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</si>
  <si>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</si>
  <si>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</si>
  <si>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</si>
  <si>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</si>
  <si>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</si>
  <si>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</si>
  <si>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</si>
  <si>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</si>
  <si>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</si>
  <si>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</si>
  <si>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</si>
  <si>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</si>
  <si>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</si>
  <si>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</si>
  <si>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</si>
  <si>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</si>
  <si>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</si>
  <si>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</si>
  <si>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</si>
  <si>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</si>
  <si>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</si>
  <si>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</si>
  <si>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</si>
  <si>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</si>
  <si>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</si>
  <si>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</si>
  <si>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</si>
  <si>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</si>
  <si>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</si>
  <si>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</si>
  <si>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</si>
  <si>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</si>
  <si>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</si>
  <si>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</si>
  <si>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</si>
  <si>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</si>
  <si>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</si>
  <si>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</si>
  <si>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</si>
  <si>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</si>
  <si>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</si>
  <si>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</si>
  <si>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</si>
  <si>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</si>
  <si>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</si>
  <si>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</si>
  <si>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</si>
  <si>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</si>
  <si>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</si>
  <si>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</si>
  <si>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</si>
  <si>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</si>
  <si>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</si>
  <si>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</si>
  <si>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</si>
  <si>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</si>
  <si>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</si>
  <si>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</si>
  <si>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</si>
  <si>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</si>
  <si>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</si>
  <si>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</si>
  <si>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</si>
  <si>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</si>
  <si>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</si>
  <si>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</si>
  <si>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</si>
  <si>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</si>
  <si>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</si>
  <si>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</si>
  <si>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</si>
  <si>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</si>
  <si>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</si>
  <si>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</si>
  <si>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</si>
  <si>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</si>
  <si>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</si>
  <si>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</si>
  <si>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</si>
  <si>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</si>
  <si>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</si>
  <si>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</si>
  <si>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</si>
  <si>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</si>
  <si>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</si>
  <si>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</si>
  <si>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</si>
  <si>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</si>
  <si>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</si>
  <si>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</si>
  <si>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</si>
  <si>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</si>
  <si>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</si>
  <si>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</si>
  <si>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</si>
  <si>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</si>
  <si>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</si>
  <si>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</si>
  <si>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</si>
  <si>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</si>
  <si>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</si>
  <si>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</si>
  <si>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</si>
  <si>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</si>
  <si>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</si>
  <si>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</si>
  <si>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</si>
  <si>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</si>
  <si>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</si>
  <si>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</si>
  <si>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</si>
  <si>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</si>
  <si>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</si>
  <si>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</si>
  <si>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</si>
  <si>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</si>
  <si>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</si>
  <si>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</si>
  <si>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</si>
  <si>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</si>
  <si>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</si>
  <si>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</si>
  <si>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</si>
  <si>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</si>
  <si>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</si>
  <si>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</si>
  <si>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</si>
  <si>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</si>
  <si>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</si>
  <si>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</si>
  <si>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</si>
  <si>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</si>
  <si>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</si>
  <si>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</si>
  <si>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</si>
  <si>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</si>
  <si>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</si>
  <si>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</si>
  <si>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</si>
  <si>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</si>
  <si>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</si>
  <si>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</si>
  <si>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</si>
  <si>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</si>
  <si>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</si>
  <si>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</si>
  <si>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</si>
  <si>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</si>
  <si>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</si>
  <si>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</si>
  <si>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</si>
  <si>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</si>
  <si>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</si>
  <si>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</si>
  <si>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</si>
  <si>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</si>
  <si>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</si>
  <si>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</si>
  <si>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</si>
  <si>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</si>
  <si>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</si>
  <si>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</si>
  <si>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</si>
  <si>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</si>
  <si>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</si>
  <si>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</si>
  <si>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</si>
  <si>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</si>
  <si>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</si>
  <si>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</si>
  <si>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</si>
  <si>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</si>
  <si>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</si>
  <si>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</si>
  <si>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</si>
  <si>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</si>
  <si>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</si>
  <si>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</si>
  <si>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</si>
  <si>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</si>
  <si>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</si>
  <si>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</si>
  <si>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</si>
  <si>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</si>
  <si>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</si>
  <si>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</si>
  <si>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</si>
  <si>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</si>
  <si>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</si>
  <si>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</si>
  <si>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</si>
  <si>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</si>
  <si>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</si>
  <si>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</si>
  <si>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</si>
  <si>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</si>
  <si>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</si>
  <si>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</si>
  <si>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</si>
  <si>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</si>
  <si>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</si>
  <si>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</si>
  <si>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</si>
  <si>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</si>
  <si>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</si>
  <si>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</si>
  <si>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</si>
  <si>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</si>
  <si>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</si>
  <si>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</si>
  <si>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</si>
  <si>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</si>
  <si>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</si>
  <si>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</si>
  <si>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</si>
  <si>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</si>
  <si>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</si>
  <si>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</si>
  <si>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</si>
  <si>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</si>
  <si>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</si>
  <si>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</si>
  <si>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</si>
  <si>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</si>
  <si>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</si>
  <si>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</si>
  <si>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</si>
  <si>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</si>
  <si>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</si>
  <si>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</si>
  <si>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</si>
  <si>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</si>
  <si>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</si>
  <si>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</si>
  <si>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</si>
  <si>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</si>
  <si>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</si>
  <si>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</si>
  <si>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</si>
  <si>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</si>
  <si>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</si>
  <si>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</si>
  <si>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</si>
  <si>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</si>
  <si>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</si>
  <si>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</si>
  <si>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</si>
  <si>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</si>
  <si>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</si>
  <si>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</si>
  <si>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</si>
  <si>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</si>
  <si>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</si>
  <si>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</si>
  <si>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</si>
  <si>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</si>
  <si>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</si>
  <si>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</si>
  <si>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</si>
  <si>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</si>
  <si>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</si>
  <si>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</si>
  <si>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</si>
  <si>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</si>
  <si>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</si>
  <si>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</si>
  <si>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</si>
  <si>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</si>
  <si>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</si>
  <si>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</si>
  <si>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</si>
  <si>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</si>
  <si>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</si>
  <si>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</si>
  <si>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</si>
  <si>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</si>
  <si>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</si>
  <si>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</si>
  <si>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</si>
  <si>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</si>
  <si>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</si>
  <si>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</si>
  <si>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</si>
  <si>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</si>
  <si>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</si>
  <si>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</si>
  <si>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</si>
  <si>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</si>
  <si>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</si>
  <si>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</si>
  <si>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</si>
  <si>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</si>
  <si>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</si>
  <si>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</si>
  <si>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</si>
  <si>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</si>
  <si>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</si>
  <si>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</si>
  <si>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</si>
  <si>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</si>
  <si>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</si>
  <si>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</si>
  <si>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</si>
  <si>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</si>
  <si>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</si>
  <si>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</si>
  <si>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</si>
  <si>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</si>
  <si>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</si>
  <si>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</si>
  <si>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</si>
  <si>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</si>
  <si>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</si>
  <si>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</si>
  <si>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</si>
  <si>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</si>
  <si>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</si>
  <si>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</si>
  <si>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</si>
  <si>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</si>
  <si>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</si>
  <si>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</si>
  <si>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</si>
  <si>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</si>
  <si>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</si>
  <si>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</si>
  <si>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</si>
  <si>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</si>
  <si>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</si>
  <si>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</si>
  <si>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</si>
  <si>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</si>
  <si>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</si>
  <si>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</si>
  <si>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</si>
  <si>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</si>
  <si>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</si>
  <si>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</si>
  <si>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</si>
  <si>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</si>
  <si>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</si>
  <si>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</si>
  <si>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</si>
  <si>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</si>
  <si>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</si>
  <si>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</si>
  <si>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</si>
  <si>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</si>
  <si>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</si>
  <si>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</si>
  <si>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</si>
  <si>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</si>
  <si>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</si>
  <si>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</si>
  <si>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</si>
  <si>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</si>
  <si>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</si>
  <si>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</si>
  <si>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</si>
  <si>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</si>
  <si>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</si>
  <si>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</si>
  <si>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</si>
  <si>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</si>
  <si>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</si>
  <si>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</si>
  <si>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</si>
  <si>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</si>
  <si>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</si>
  <si>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</si>
  <si>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</si>
  <si>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</si>
  <si>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</si>
  <si>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</si>
  <si>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</si>
  <si>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</si>
  <si>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</si>
  <si>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</si>
  <si>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</si>
  <si>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</si>
  <si>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</si>
  <si>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</si>
  <si>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</si>
  <si>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</si>
  <si>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</si>
  <si>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</si>
  <si>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</si>
  <si>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</si>
  <si>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</si>
  <si>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</si>
  <si>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</si>
  <si>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</si>
  <si>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</si>
  <si>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</si>
  <si>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</si>
  <si>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</si>
  <si>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</si>
  <si>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</si>
  <si>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</si>
  <si>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</si>
  <si>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</si>
  <si>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</si>
  <si>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</si>
  <si>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</si>
  <si>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</si>
  <si>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</si>
  <si>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</si>
  <si>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</si>
  <si>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</si>
  <si>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</si>
  <si>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</si>
  <si>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</si>
  <si>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</si>
  <si>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</si>
  <si>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</si>
  <si>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</si>
  <si>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</si>
  <si>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</si>
  <si>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</si>
  <si>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</si>
  <si>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</si>
  <si>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</si>
  <si>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</si>
  <si>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</si>
  <si>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</si>
  <si>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</si>
  <si>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</si>
  <si>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</si>
  <si>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</si>
  <si>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</si>
  <si>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</si>
  <si>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</si>
  <si>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</si>
  <si>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</si>
  <si>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</si>
  <si>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</si>
  <si>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</si>
  <si>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</si>
  <si>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</si>
  <si>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</si>
  <si>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</si>
  <si>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</si>
  <si>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</si>
  <si>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</si>
  <si>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</si>
  <si>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</si>
  <si>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</si>
  <si>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</si>
  <si>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</si>
  <si>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</si>
  <si>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</si>
  <si>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</si>
  <si>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</si>
  <si>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</si>
  <si>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</si>
  <si>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</si>
  <si>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</si>
  <si>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</si>
  <si>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</si>
  <si>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</si>
  <si>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</si>
  <si>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</si>
  <si>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</si>
  <si>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</si>
  <si>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</si>
  <si>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</si>
  <si>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</si>
  <si>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</si>
  <si>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</si>
  <si>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</si>
  <si>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</si>
  <si>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</si>
  <si>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</si>
  <si>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</si>
  <si>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</si>
  <si>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</si>
  <si>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</si>
  <si>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</si>
  <si>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</si>
  <si>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</si>
  <si>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</si>
  <si>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</si>
  <si>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</si>
  <si>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</si>
  <si>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</si>
  <si>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</si>
  <si>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</si>
  <si>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</si>
  <si>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</si>
  <si>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</si>
  <si>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</si>
  <si>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</si>
  <si>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</si>
  <si>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</si>
  <si>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</si>
  <si>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</si>
  <si>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</si>
  <si>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</si>
  <si>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</si>
  <si>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</si>
  <si>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</si>
  <si>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</si>
  <si>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</si>
  <si>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</si>
  <si>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</si>
  <si>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</si>
  <si>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</si>
  <si>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</si>
  <si>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</si>
  <si>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</si>
  <si>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</si>
  <si>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</si>
  <si>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</si>
  <si>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</si>
  <si>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</si>
  <si>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</si>
  <si>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</si>
  <si>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</si>
  <si>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</si>
  <si>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</si>
  <si>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</si>
  <si>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</si>
  <si>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</si>
  <si>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</si>
  <si>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</si>
  <si>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</si>
  <si>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</si>
  <si>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</si>
  <si>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</si>
  <si>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</si>
  <si>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</si>
  <si>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</si>
  <si>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</si>
  <si>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</si>
  <si>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</si>
  <si>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</si>
  <si>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</si>
  <si>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</si>
  <si>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</si>
  <si>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</si>
  <si>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</si>
  <si>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</si>
  <si>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</si>
  <si>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</si>
  <si>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</si>
  <si>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</si>
  <si>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</si>
  <si>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</si>
  <si>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</si>
  <si>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</si>
  <si>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</si>
  <si>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</si>
  <si>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</si>
  <si>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</si>
  <si>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</si>
  <si>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</si>
  <si>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</si>
  <si>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</si>
  <si>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</si>
  <si>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</si>
  <si>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</si>
  <si>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</si>
  <si>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</si>
  <si>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</si>
  <si>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</si>
  <si>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</si>
  <si>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</si>
  <si>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</si>
  <si>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</si>
  <si>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</si>
  <si>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</si>
  <si>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</si>
  <si>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</si>
  <si>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</si>
  <si>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</si>
  <si>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</si>
  <si>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</si>
  <si>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</si>
  <si>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</si>
  <si>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</si>
  <si>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</si>
  <si>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</si>
  <si>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</si>
  <si>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</si>
  <si>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</si>
  <si>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</si>
  <si>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</si>
  <si>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</si>
  <si>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</si>
  <si>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</si>
  <si>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</si>
  <si>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</si>
  <si>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</si>
  <si>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</si>
  <si>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</si>
  <si>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</si>
  <si>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</si>
  <si>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</si>
  <si>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</si>
  <si>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</si>
  <si>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</si>
  <si>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</si>
  <si>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</si>
  <si>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</si>
  <si>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</si>
  <si>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</si>
  <si>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</si>
  <si>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</si>
  <si>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</si>
  <si>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</si>
  <si>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</si>
  <si>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</si>
  <si>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</si>
  <si>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</si>
  <si>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</si>
  <si>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</si>
  <si>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</si>
  <si>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</si>
  <si>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</si>
  <si>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</si>
  <si>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</si>
  <si>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</si>
  <si>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</si>
  <si>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</si>
  <si>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</si>
  <si>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</si>
  <si>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</si>
  <si>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</si>
  <si>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</si>
  <si>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</si>
  <si>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</si>
  <si>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</si>
  <si>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</si>
  <si>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</si>
  <si>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</si>
  <si>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</si>
  <si>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</si>
  <si>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</si>
  <si>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</si>
  <si>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</si>
  <si>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</si>
  <si>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</si>
  <si>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</si>
  <si>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</si>
  <si>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</si>
  <si>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</si>
  <si>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</si>
  <si>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</si>
  <si>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</si>
  <si>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</si>
  <si>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</si>
  <si>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</si>
  <si>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</si>
  <si>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</si>
  <si>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</si>
  <si>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</si>
  <si>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</si>
  <si>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</si>
  <si>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</si>
  <si>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</si>
  <si>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</si>
  <si>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</si>
  <si>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</si>
  <si>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</si>
  <si>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</si>
  <si>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</si>
  <si>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</si>
  <si>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</si>
  <si>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</si>
  <si>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</si>
  <si>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</si>
  <si>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</si>
  <si>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</si>
  <si>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</si>
  <si>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</si>
  <si>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</si>
  <si>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</si>
  <si>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</si>
  <si>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</si>
  <si>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</si>
  <si>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</si>
  <si>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</si>
  <si>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</si>
  <si>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</si>
  <si>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</si>
  <si>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</si>
  <si>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</si>
  <si>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</si>
  <si>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</si>
  <si>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</si>
  <si>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</si>
  <si>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</si>
  <si>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</si>
  <si>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</si>
  <si>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</si>
  <si>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</si>
  <si>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</si>
  <si>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</si>
  <si>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</si>
  <si>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</si>
  <si>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</si>
  <si>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</si>
  <si>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</si>
  <si>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</si>
  <si>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</si>
  <si>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</si>
  <si>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</si>
  <si>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</si>
  <si>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</si>
  <si>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</si>
  <si>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</si>
  <si>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</si>
  <si>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</si>
  <si>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</si>
  <si>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</si>
  <si>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</si>
  <si>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</si>
  <si>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</si>
  <si>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</si>
  <si>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</si>
  <si>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</si>
  <si>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</si>
  <si>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</si>
  <si>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</si>
  <si>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</si>
  <si>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</si>
  <si>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</si>
  <si>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</si>
  <si>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</si>
  <si>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</si>
  <si>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</si>
  <si>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</si>
  <si>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</si>
  <si>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</si>
  <si>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</si>
  <si>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</si>
  <si>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</si>
  <si>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</si>
  <si>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</si>
  <si>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</si>
  <si>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</si>
  <si>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</si>
  <si>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</si>
  <si>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</si>
  <si>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</si>
  <si>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</si>
  <si>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</si>
  <si>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</si>
  <si>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</si>
  <si>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</si>
  <si>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</si>
  <si>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</si>
  <si>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</si>
  <si>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</si>
  <si>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</si>
  <si>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</si>
  <si>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</si>
  <si>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</si>
  <si>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</si>
  <si>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</si>
  <si>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</si>
  <si>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</si>
  <si>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</si>
  <si>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</si>
  <si>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</si>
  <si>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</si>
  <si>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</si>
  <si>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</si>
  <si>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</si>
  <si>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</si>
  <si>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</si>
  <si>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</si>
  <si>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</si>
  <si>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</si>
  <si>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</si>
  <si>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</si>
  <si>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</si>
  <si>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</si>
  <si>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</si>
  <si>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</si>
  <si>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</si>
  <si>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</si>
  <si>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</si>
  <si>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</si>
  <si>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</si>
  <si>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</si>
  <si>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</si>
  <si>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</si>
  <si>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</si>
  <si>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</si>
  <si>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</si>
  <si>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</si>
  <si>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</si>
  <si>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</si>
  <si>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</si>
  <si>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</si>
  <si>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</si>
  <si>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</si>
  <si>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</si>
  <si>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</si>
  <si>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</si>
  <si>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</si>
  <si>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</si>
  <si>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</si>
  <si>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</si>
  <si>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</si>
  <si>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</si>
  <si>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</si>
  <si>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</si>
  <si>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</si>
  <si>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</si>
  <si>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</si>
  <si>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</si>
  <si>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</si>
  <si>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</si>
  <si>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</si>
  <si>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</si>
  <si>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</si>
  <si>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</si>
  <si>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</si>
  <si>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</si>
  <si>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</si>
  <si>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</si>
  <si>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</si>
  <si>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</si>
  <si>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</si>
  <si>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</si>
  <si>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</si>
  <si>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</si>
  <si>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</si>
  <si>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</si>
  <si>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</si>
  <si>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</si>
  <si>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</si>
  <si>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</si>
  <si>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</si>
  <si>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</si>
  <si>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</si>
  <si>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</si>
  <si>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</si>
  <si>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</si>
  <si>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</si>
  <si>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</si>
  <si>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</si>
  <si>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</si>
  <si>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</si>
  <si>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</si>
  <si>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</si>
  <si>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</si>
  <si>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</si>
  <si>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</si>
  <si>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</si>
  <si>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</si>
  <si>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</si>
  <si>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</si>
  <si>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</si>
  <si>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</si>
  <si>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</si>
  <si>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</si>
  <si>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</si>
  <si>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</si>
  <si>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</si>
  <si>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</si>
  <si>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</si>
  <si>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</si>
  <si>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</si>
  <si>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</si>
  <si>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</si>
  <si>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</si>
  <si>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</si>
  <si>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</si>
  <si>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</si>
  <si>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</si>
  <si>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</si>
  <si>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</si>
  <si>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</si>
  <si>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</si>
  <si>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</si>
  <si>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</si>
  <si>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</si>
  <si>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</si>
  <si>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</si>
  <si>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</si>
  <si>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</si>
  <si>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</si>
  <si>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</si>
  <si>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</si>
  <si>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</si>
  <si>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</si>
  <si>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</si>
  <si>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</si>
  <si>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</si>
  <si>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</si>
  <si>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</si>
  <si>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</si>
  <si>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</si>
  <si>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</si>
  <si>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</si>
  <si>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</si>
  <si>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</si>
  <si>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</si>
  <si>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</si>
  <si>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</si>
  <si>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</si>
  <si>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</si>
  <si>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</si>
  <si>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</si>
  <si>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</si>
  <si>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</si>
  <si>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</si>
  <si>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</si>
  <si>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</si>
  <si>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</si>
  <si>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</si>
  <si>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</si>
  <si>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</si>
  <si>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</si>
  <si>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</si>
  <si>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</si>
  <si>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</si>
  <si>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</si>
  <si>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</si>
  <si>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</si>
  <si>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</si>
  <si>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</si>
  <si>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</si>
  <si>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</si>
  <si>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</si>
  <si>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</si>
  <si>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</si>
  <si>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</si>
  <si>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</si>
  <si>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</si>
  <si>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</si>
  <si>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</si>
  <si>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</si>
  <si>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</si>
  <si>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</si>
  <si>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</si>
  <si>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</si>
  <si>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</si>
  <si>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</si>
  <si>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</si>
  <si>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</si>
  <si>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</si>
  <si>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</si>
  <si>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</si>
  <si>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</si>
  <si>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</si>
  <si>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</si>
  <si>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</si>
  <si>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</si>
  <si>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</si>
  <si>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</si>
  <si>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</si>
  <si>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</si>
  <si>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</si>
  <si>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</si>
  <si>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</si>
  <si>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</si>
  <si>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</si>
  <si>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</si>
  <si>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</si>
  <si>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</si>
  <si>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</si>
  <si>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</si>
  <si>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</si>
  <si>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</si>
  <si>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</si>
  <si>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</si>
  <si>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</si>
  <si>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</si>
  <si>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</si>
  <si>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</si>
  <si>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</si>
  <si>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</si>
  <si>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</si>
  <si>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</si>
  <si>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</si>
  <si>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</si>
  <si>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</si>
  <si>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</si>
  <si>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</si>
  <si>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</si>
  <si>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</si>
  <si>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</si>
  <si>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</si>
  <si>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</si>
  <si>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</si>
  <si>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</si>
  <si>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</si>
  <si>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</si>
  <si>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</si>
  <si>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</si>
  <si>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</si>
  <si>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</si>
  <si>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</si>
  <si>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</si>
  <si>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</si>
  <si>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</si>
  <si>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</si>
  <si>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</si>
  <si>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</si>
  <si>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</si>
  <si>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</si>
  <si>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</si>
  <si>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</si>
  <si>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</si>
  <si>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</si>
  <si>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</si>
  <si>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</si>
  <si>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</si>
  <si>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</si>
  <si>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</si>
  <si>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</si>
  <si>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</si>
  <si>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</si>
  <si>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</si>
  <si>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</si>
  <si>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</si>
  <si>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</si>
  <si>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</si>
  <si>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</si>
  <si>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</si>
  <si>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</si>
  <si>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</si>
  <si>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</si>
  <si>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</si>
  <si>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</si>
  <si>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</si>
  <si>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</si>
  <si>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</si>
  <si>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</si>
  <si>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</si>
  <si>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</si>
  <si>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</si>
  <si>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</si>
  <si>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</si>
  <si>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</si>
  <si>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</si>
  <si>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</si>
  <si>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</si>
  <si>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</si>
  <si>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</si>
  <si>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</si>
  <si>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</si>
  <si>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</si>
  <si>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</si>
  <si>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</si>
  <si>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</si>
  <si>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</si>
  <si>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</si>
  <si>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</si>
  <si>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</si>
  <si>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</si>
  <si>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</si>
  <si>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</si>
  <si>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</si>
  <si>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</si>
  <si>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</si>
  <si>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</si>
  <si>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</si>
  <si>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</si>
  <si>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</si>
  <si>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</si>
  <si>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</si>
  <si>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</si>
  <si>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</si>
  <si>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</si>
  <si>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</si>
  <si>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</si>
  <si>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</si>
  <si>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</si>
  <si>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</si>
  <si>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</si>
  <si>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</si>
  <si>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</si>
  <si>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</si>
  <si>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</si>
  <si>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</si>
  <si>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</si>
  <si>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</si>
  <si>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</si>
  <si>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</si>
  <si>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</si>
  <si>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</si>
  <si>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</si>
  <si>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</si>
  <si>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</si>
  <si>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</si>
  <si>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</si>
  <si>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</si>
  <si>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</si>
  <si>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</si>
  <si>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</si>
  <si>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</si>
  <si>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</si>
  <si>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</si>
  <si>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</si>
  <si>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</si>
  <si>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</si>
  <si>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</si>
  <si>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</si>
  <si>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</si>
  <si>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</si>
  <si>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</si>
  <si>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</si>
  <si>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</si>
  <si>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</si>
  <si>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</si>
  <si>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</si>
  <si>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</si>
  <si>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</si>
  <si>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</si>
  <si>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</si>
  <si>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</si>
  <si>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</si>
  <si>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</si>
  <si>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</si>
  <si>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</si>
  <si>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</si>
  <si>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</si>
  <si>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</si>
  <si>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</si>
  <si>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</si>
  <si>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</si>
  <si>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</si>
  <si>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</si>
  <si>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</si>
  <si>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</si>
  <si>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</si>
  <si>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</si>
  <si>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</si>
  <si>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</si>
  <si>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</si>
  <si>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</si>
  <si>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</si>
  <si>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</si>
  <si>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</si>
  <si>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</si>
  <si>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</si>
  <si>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</si>
  <si>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</si>
  <si>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</si>
  <si>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</si>
  <si>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</si>
  <si>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</si>
  <si>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</si>
  <si>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</si>
  <si>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</si>
  <si>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</si>
  <si>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</si>
  <si>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</si>
  <si>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</si>
  <si>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</si>
  <si>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</si>
  <si>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</si>
  <si>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</si>
  <si>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</si>
  <si>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</si>
  <si>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</si>
  <si>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</si>
  <si>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</si>
  <si>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</si>
  <si>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</si>
  <si>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</si>
  <si>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</si>
  <si>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</si>
  <si>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</si>
  <si>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</si>
  <si>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</si>
  <si>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</si>
  <si>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</si>
  <si>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</si>
  <si>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</si>
  <si>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</si>
  <si>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</si>
  <si>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</si>
  <si>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</si>
  <si>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</si>
  <si>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</si>
  <si>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</si>
  <si>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</si>
  <si>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</si>
  <si>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</si>
  <si>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</si>
  <si>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</si>
  <si>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</si>
  <si>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</si>
  <si>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</si>
  <si>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</si>
  <si>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</si>
  <si>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</si>
  <si>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</si>
  <si>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</si>
  <si>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</si>
  <si>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</si>
  <si>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</si>
  <si>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</si>
  <si>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</si>
  <si>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</si>
  <si>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</si>
  <si>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</si>
  <si>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</si>
  <si>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</si>
  <si>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</si>
  <si>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</si>
  <si>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</si>
  <si>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</si>
  <si>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</si>
  <si>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</si>
  <si>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</si>
  <si>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</si>
  <si>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</si>
  <si>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</si>
  <si>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</si>
  <si>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</si>
  <si>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</si>
  <si>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</si>
  <si>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</si>
  <si>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</si>
  <si>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</si>
  <si>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</si>
  <si>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</si>
  <si>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</si>
  <si>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</si>
  <si>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</si>
  <si>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</si>
  <si>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</si>
  <si>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</si>
  <si>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</si>
  <si>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</si>
  <si>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</si>
  <si>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</si>
  <si>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</si>
  <si>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</si>
  <si>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</si>
  <si>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</si>
  <si>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</si>
  <si>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</si>
  <si>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</si>
  <si>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</si>
  <si>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</si>
  <si>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</si>
  <si>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</si>
  <si>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</si>
  <si>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</si>
  <si>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</si>
  <si>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</si>
  <si>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</si>
  <si>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</si>
  <si>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</si>
  <si>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</si>
  <si>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</si>
  <si>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</si>
  <si>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</si>
  <si>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</si>
  <si>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</si>
  <si>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</si>
  <si>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</si>
  <si>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</si>
  <si>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</si>
  <si>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</si>
  <si>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</si>
  <si>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</si>
  <si>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</si>
  <si>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</si>
  <si>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</si>
  <si>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</si>
  <si>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</si>
  <si>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</si>
  <si>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</si>
  <si>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</si>
  <si>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</si>
  <si>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</si>
  <si>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</si>
  <si>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</si>
  <si>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</si>
  <si>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</si>
  <si>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</si>
  <si>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</si>
  <si>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</si>
  <si>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</si>
  <si>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</si>
  <si>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</si>
  <si>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</si>
  <si>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</si>
  <si>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</si>
  <si>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</si>
  <si>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</si>
  <si>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</si>
  <si>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</si>
  <si>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</si>
  <si>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</si>
  <si>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</si>
  <si>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</si>
  <si>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</si>
  <si>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</si>
  <si>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</si>
  <si>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</si>
  <si>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</si>
  <si>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</si>
  <si>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</si>
  <si>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</si>
  <si>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</si>
  <si>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</si>
  <si>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</si>
  <si>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</si>
  <si>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</si>
  <si>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</si>
  <si>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</si>
  <si>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</si>
  <si>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</si>
  <si>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</si>
  <si>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</si>
  <si>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</si>
  <si>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</si>
  <si>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</si>
  <si>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</si>
  <si>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</si>
  <si>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</si>
  <si>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</si>
  <si>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</si>
  <si>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</si>
  <si>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</si>
  <si>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</si>
  <si>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</si>
  <si>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</si>
  <si>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</si>
  <si>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</si>
  <si>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</si>
  <si>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</si>
  <si>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</si>
  <si>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</si>
  <si>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</si>
  <si>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</si>
  <si>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</si>
  <si>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</si>
  <si>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</si>
  <si>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</si>
  <si>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</si>
  <si>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</si>
  <si>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</si>
  <si>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</si>
  <si>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</si>
  <si>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</si>
  <si>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</si>
  <si>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</si>
  <si>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</si>
  <si>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</si>
  <si>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</si>
  <si>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</si>
  <si>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</si>
  <si>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</si>
  <si>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</si>
  <si>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</si>
  <si>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</si>
  <si>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</si>
  <si>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</si>
  <si>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</si>
  <si>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</si>
  <si>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</si>
  <si>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</si>
  <si>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</si>
  <si>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</si>
  <si>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</si>
  <si>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</si>
  <si>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</si>
  <si>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</si>
  <si>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</si>
  <si>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</si>
  <si>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</si>
  <si>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</si>
  <si>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</si>
  <si>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</si>
  <si>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</si>
  <si>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</si>
  <si>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</si>
  <si>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</si>
  <si>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</si>
  <si>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</si>
  <si>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</si>
  <si>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</si>
  <si>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</si>
  <si>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</si>
  <si>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</si>
  <si>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</si>
  <si>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</si>
  <si>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</si>
  <si>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</si>
  <si>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</si>
  <si>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</si>
  <si>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</si>
  <si>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</si>
  <si>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</si>
  <si>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</si>
  <si>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</si>
  <si>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</si>
  <si>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</si>
  <si>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</si>
  <si>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</si>
  <si>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</si>
  <si>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</si>
  <si>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</si>
  <si>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</si>
  <si>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</si>
  <si>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</si>
  <si>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</si>
  <si>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</si>
  <si>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</si>
  <si>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</si>
  <si>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</si>
  <si>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</si>
  <si>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</si>
  <si>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</si>
  <si>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</si>
  <si>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</si>
  <si>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</si>
  <si>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</si>
  <si>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</si>
  <si>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</si>
  <si>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</si>
  <si>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</si>
  <si>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</si>
  <si>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</si>
  <si>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</si>
  <si>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</si>
  <si>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</si>
  <si>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</si>
  <si>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</si>
  <si>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</si>
  <si>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</si>
  <si>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</si>
  <si>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</si>
  <si>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</si>
  <si>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</si>
  <si>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</si>
  <si>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</si>
  <si>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</si>
  <si>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</si>
  <si>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</si>
  <si>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</si>
  <si>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</si>
  <si>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</si>
  <si>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</si>
  <si>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</si>
  <si>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</si>
  <si>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</si>
  <si>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</si>
  <si>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</si>
  <si>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</si>
  <si>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</si>
  <si>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</si>
  <si>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</si>
  <si>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</si>
  <si>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</si>
  <si>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</si>
  <si>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</si>
  <si>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</si>
  <si>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</si>
  <si>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</si>
  <si>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</si>
  <si>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</si>
  <si>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</si>
  <si>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</si>
  <si>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</si>
  <si>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</si>
  <si>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</si>
  <si>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</si>
  <si>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</si>
  <si>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</si>
  <si>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</si>
  <si>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</si>
  <si>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</si>
  <si>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</si>
  <si>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</si>
  <si>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</si>
  <si>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</si>
  <si>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</si>
  <si>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</si>
  <si>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</si>
  <si>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</si>
  <si>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</si>
  <si>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</si>
  <si>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</si>
  <si>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</si>
  <si>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</si>
  <si>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</si>
  <si>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</si>
  <si>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</si>
  <si>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</si>
  <si>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</si>
  <si>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</si>
  <si>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</si>
  <si>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</si>
  <si>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</si>
  <si>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</si>
  <si>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</si>
  <si>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</si>
  <si>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</si>
  <si>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</si>
  <si>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</si>
  <si>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</si>
  <si>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</si>
  <si>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</si>
  <si>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</si>
  <si>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</si>
  <si>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</si>
  <si>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</si>
  <si>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</si>
  <si>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</si>
  <si>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</si>
  <si>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</si>
  <si>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</si>
  <si>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</si>
  <si>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</si>
  <si>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</si>
  <si>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</si>
  <si>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</si>
  <si>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</si>
  <si>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</si>
  <si>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</si>
  <si>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</si>
  <si>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</si>
  <si>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</si>
  <si>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</si>
  <si>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</si>
  <si>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</si>
  <si>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</si>
  <si>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</si>
  <si>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</si>
  <si>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</si>
  <si>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</si>
  <si>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</si>
  <si>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</si>
  <si>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</si>
  <si>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</si>
  <si>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</si>
  <si>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</si>
  <si>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</si>
  <si>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</si>
  <si>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</si>
  <si>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</si>
  <si>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</si>
  <si>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</si>
  <si>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</si>
  <si>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</si>
  <si>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</si>
  <si>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</si>
  <si>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</si>
  <si>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</si>
  <si>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</si>
  <si>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</si>
  <si>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</si>
  <si>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</si>
  <si>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</si>
  <si>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</si>
  <si>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</si>
  <si>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</si>
  <si>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</si>
  <si>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</si>
  <si>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</si>
  <si>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</si>
  <si>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</si>
  <si>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</si>
  <si>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</si>
  <si>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</si>
  <si>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</si>
  <si>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</si>
  <si>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</si>
  <si>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</si>
  <si>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</si>
  <si>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</si>
  <si>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</si>
  <si>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</si>
  <si>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</si>
  <si>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</si>
  <si>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</si>
  <si>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</si>
  <si>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</si>
  <si>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</si>
  <si>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</si>
  <si>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</si>
  <si>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</si>
  <si>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</si>
  <si>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</si>
  <si>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</si>
  <si>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</si>
  <si>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</si>
  <si>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</si>
  <si>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</si>
  <si>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</si>
  <si>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</si>
  <si>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</si>
  <si>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</si>
  <si>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</si>
  <si>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</si>
  <si>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</si>
  <si>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</si>
  <si>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</si>
  <si>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</si>
  <si>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</si>
  <si>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</si>
  <si>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</si>
  <si>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</si>
  <si>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</si>
  <si>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</si>
  <si>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</si>
  <si>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</si>
  <si>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</si>
  <si>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</si>
  <si>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</si>
  <si>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</si>
  <si>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</si>
  <si>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</si>
  <si>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</si>
  <si>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</si>
  <si>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</si>
  <si>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</si>
  <si>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</si>
  <si>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</si>
  <si>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</si>
  <si>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</si>
  <si>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</si>
  <si>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</si>
  <si>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</si>
  <si>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</si>
  <si>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</si>
  <si>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</si>
  <si>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</si>
  <si>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</si>
  <si>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</si>
  <si>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</si>
  <si>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</si>
  <si>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</si>
  <si>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</si>
  <si>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</si>
  <si>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</si>
  <si>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</si>
  <si>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</si>
  <si>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</si>
  <si>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</si>
  <si>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</si>
  <si>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</si>
  <si>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</si>
  <si>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</si>
  <si>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</si>
  <si>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</si>
  <si>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</si>
  <si>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</si>
  <si>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</si>
  <si>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</si>
  <si>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</si>
  <si>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</si>
  <si>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</si>
  <si>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</si>
  <si>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</si>
  <si>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</si>
  <si>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</si>
  <si>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</si>
  <si>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</si>
  <si>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</si>
  <si>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</si>
  <si>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</si>
  <si>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</si>
  <si>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</si>
  <si>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</si>
  <si>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</si>
  <si>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</si>
  <si>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</si>
  <si>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</si>
  <si>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</si>
  <si>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</si>
  <si>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</si>
  <si>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</si>
  <si>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</si>
  <si>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</si>
  <si>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</si>
  <si>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</si>
  <si>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</si>
  <si>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</si>
  <si>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</si>
  <si>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</si>
  <si>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</si>
  <si>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</si>
  <si>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</si>
  <si>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</si>
  <si>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</si>
  <si>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</si>
  <si>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</si>
  <si>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</si>
  <si>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</si>
  <si>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</si>
  <si>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</si>
  <si>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</si>
  <si>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</si>
  <si>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</si>
  <si>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</si>
  <si>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</si>
  <si>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</si>
  <si>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</si>
  <si>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</si>
  <si>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</si>
  <si>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</si>
  <si>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</si>
  <si>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</si>
  <si>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</si>
  <si>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</si>
  <si>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</si>
  <si>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</si>
  <si>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</si>
  <si>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</si>
  <si>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</si>
  <si>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</si>
  <si>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</si>
  <si>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</si>
  <si>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</si>
  <si>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</si>
  <si>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</si>
  <si>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</si>
  <si>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</si>
  <si>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</si>
  <si>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</si>
  <si>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</si>
  <si>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</si>
  <si>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</si>
  <si>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</si>
  <si>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</si>
  <si>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</si>
  <si>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</si>
  <si>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</si>
  <si>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</si>
  <si>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</si>
  <si>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</si>
  <si>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</si>
  <si>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</si>
  <si>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</si>
  <si>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</si>
  <si>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</si>
  <si>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</si>
  <si>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</si>
  <si>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</si>
  <si>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</si>
  <si>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</si>
  <si>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</si>
  <si>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</si>
  <si>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</si>
  <si>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</si>
  <si>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</si>
  <si>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</si>
  <si>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</si>
  <si>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</si>
  <si>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</si>
  <si>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</si>
  <si>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</si>
  <si>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</si>
  <si>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</si>
  <si>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</si>
  <si>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</si>
  <si>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</si>
  <si>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</si>
  <si>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</si>
  <si>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</si>
  <si>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</si>
  <si>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</si>
  <si>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</si>
  <si>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</si>
  <si>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</si>
  <si>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</si>
  <si>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</si>
  <si>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</si>
  <si>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</si>
  <si>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</si>
  <si>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</si>
  <si>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</si>
  <si>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</si>
  <si>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</si>
  <si>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</si>
  <si>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</si>
  <si>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</si>
  <si>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</si>
  <si>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</si>
  <si>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</si>
  <si>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</si>
  <si>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</si>
  <si>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</si>
  <si>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</si>
  <si>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</si>
  <si>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</si>
  <si>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</si>
  <si>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</si>
  <si>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</si>
  <si>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</si>
  <si>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</si>
  <si>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</si>
  <si>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</si>
  <si>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</si>
  <si>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</si>
  <si>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</si>
  <si>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</si>
  <si>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</si>
  <si>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</si>
  <si>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</si>
  <si>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</si>
  <si>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</si>
  <si>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</si>
  <si>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</si>
  <si>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</si>
  <si>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</si>
  <si>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</si>
  <si>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</si>
  <si>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</si>
  <si>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</si>
  <si>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</si>
  <si>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</si>
  <si>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</si>
  <si>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</si>
  <si>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</si>
  <si>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</si>
  <si>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</si>
  <si>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</si>
  <si>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</si>
  <si>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</si>
  <si>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</si>
  <si>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</si>
  <si>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</si>
  <si>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</si>
  <si>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</si>
  <si>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</si>
  <si>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</si>
  <si>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</si>
  <si>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</si>
  <si>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</si>
  <si>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</si>
  <si>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</si>
  <si>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</si>
  <si>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</si>
  <si>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</si>
  <si>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</si>
  <si>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</si>
  <si>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</si>
  <si>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</si>
  <si>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</si>
  <si>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</si>
  <si>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</si>
  <si>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</si>
  <si>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</si>
  <si>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</si>
  <si>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</si>
  <si>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</si>
  <si>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</si>
  <si>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</si>
  <si>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</si>
  <si>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</si>
  <si>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</si>
  <si>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</si>
  <si>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</si>
  <si>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</si>
  <si>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</si>
  <si>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</si>
  <si>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</si>
  <si>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</si>
  <si>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</si>
  <si>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</si>
  <si>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</si>
  <si>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</si>
  <si>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</si>
  <si>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</si>
  <si>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</si>
  <si>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</si>
  <si>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</si>
  <si>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</si>
  <si>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</si>
  <si>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</si>
  <si>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</si>
  <si>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</si>
  <si>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</si>
  <si>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</si>
  <si>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</si>
  <si>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</si>
  <si>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</si>
  <si>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</si>
  <si>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</si>
  <si>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</si>
  <si>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</si>
  <si>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</si>
  <si>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</si>
  <si>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</si>
  <si>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</si>
  <si>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</si>
  <si>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</si>
  <si>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</si>
  <si>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</si>
  <si>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</si>
  <si>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</si>
  <si>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</si>
  <si>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</si>
  <si>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</si>
  <si>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</si>
  <si>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</si>
  <si>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</si>
  <si>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</si>
  <si>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</si>
  <si>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</si>
  <si>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</si>
  <si>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</si>
  <si>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</si>
  <si>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</si>
  <si>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</si>
  <si>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</si>
  <si>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</si>
  <si>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</si>
  <si>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</si>
  <si>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</si>
  <si>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</si>
  <si>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</si>
  <si>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</si>
  <si>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</si>
  <si>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</si>
  <si>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</si>
  <si>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</si>
  <si>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</si>
  <si>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</si>
  <si>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</si>
  <si>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</si>
  <si>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</si>
  <si>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</si>
  <si>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</si>
  <si>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</si>
  <si>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</si>
  <si>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</si>
  <si>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</si>
  <si>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</si>
  <si>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</si>
  <si>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</si>
  <si>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</si>
  <si>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</si>
  <si>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</si>
  <si>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</si>
  <si>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</si>
  <si>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</si>
  <si>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</si>
  <si>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</si>
  <si>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</si>
  <si>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</si>
  <si>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</si>
  <si>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</si>
  <si>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</si>
  <si>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</si>
  <si>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</si>
  <si>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</si>
  <si>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</si>
  <si>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</si>
  <si>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</si>
  <si>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</si>
  <si>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</si>
  <si>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</si>
  <si>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</si>
  <si>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</si>
  <si>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</si>
  <si>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</si>
  <si>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</si>
  <si>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</si>
  <si>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</si>
  <si>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</si>
  <si>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</si>
  <si>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</si>
  <si>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</si>
  <si>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</si>
  <si>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</si>
  <si>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</si>
  <si>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</si>
  <si>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</si>
  <si>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</si>
  <si>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</si>
  <si>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</si>
  <si>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</si>
  <si>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</si>
  <si>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</si>
  <si>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</si>
  <si>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</si>
  <si>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</si>
  <si>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</si>
  <si>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</si>
  <si>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</si>
  <si>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</si>
  <si>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</si>
  <si>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</si>
  <si>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</si>
  <si>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</si>
  <si>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</si>
  <si>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</si>
  <si>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</si>
  <si>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</si>
  <si>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</si>
  <si>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</si>
  <si>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</si>
  <si>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</si>
  <si>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</si>
  <si>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</si>
  <si>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</si>
  <si>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</si>
  <si>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</si>
  <si>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</si>
  <si>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</si>
  <si>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</si>
  <si>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</si>
  <si>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</si>
  <si>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</si>
  <si>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</si>
  <si>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</si>
  <si>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</si>
  <si>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</si>
  <si>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</si>
  <si>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</si>
  <si>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</si>
  <si>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</si>
  <si>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</si>
  <si>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</si>
  <si>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</si>
  <si>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</si>
  <si>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</si>
  <si>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</si>
  <si>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</si>
  <si>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</si>
  <si>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</si>
  <si>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</si>
  <si>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</si>
  <si>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</si>
  <si>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</si>
  <si>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</si>
  <si>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</si>
  <si>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</si>
  <si>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</si>
  <si>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</si>
  <si>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</si>
  <si>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</si>
  <si>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</si>
  <si>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</si>
  <si>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</si>
  <si>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</si>
  <si>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</si>
  <si>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</si>
  <si>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</si>
  <si>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</si>
  <si>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</si>
  <si>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</si>
  <si>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</si>
  <si>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</si>
  <si>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</si>
  <si>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</si>
  <si>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</si>
  <si>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</si>
  <si>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</si>
  <si>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</si>
  <si>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</si>
  <si>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</si>
  <si>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</si>
  <si>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</si>
  <si>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</si>
  <si>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</si>
  <si>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</si>
  <si>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</si>
  <si>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</si>
  <si>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</si>
  <si>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</si>
  <si>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</si>
  <si>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</si>
  <si>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</si>
  <si>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</si>
  <si>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</si>
  <si>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</si>
  <si>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</si>
  <si>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</si>
  <si>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</si>
  <si>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</si>
  <si>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</si>
  <si>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</si>
  <si>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</si>
  <si>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</si>
  <si>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</si>
  <si>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</si>
  <si>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</si>
  <si>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</si>
  <si>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</si>
  <si>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</si>
  <si>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</si>
  <si>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</si>
  <si>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</si>
  <si>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</si>
  <si>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</si>
  <si>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</si>
  <si>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</si>
  <si>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</si>
  <si>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</si>
  <si>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</si>
  <si>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</si>
  <si>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</si>
  <si>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</si>
  <si>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</si>
  <si>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</si>
  <si>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</si>
  <si>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</si>
  <si>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</si>
  <si>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</si>
  <si>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</si>
  <si>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</si>
  <si>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</si>
  <si>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</si>
  <si>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</si>
  <si>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</si>
  <si>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</si>
  <si>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</si>
  <si>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</si>
  <si>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</si>
  <si>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</si>
  <si>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</si>
  <si>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</si>
  <si>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</si>
  <si>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</si>
  <si>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</si>
  <si>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</si>
  <si>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</si>
  <si>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</si>
  <si>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</si>
  <si>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</si>
  <si>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</si>
  <si>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</si>
  <si>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</si>
  <si>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</si>
  <si>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</si>
  <si>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</si>
  <si>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</si>
  <si>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</si>
  <si>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</si>
  <si>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</si>
  <si>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</si>
  <si>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</si>
  <si>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</si>
  <si>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</si>
  <si>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</si>
  <si>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</si>
  <si>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</si>
  <si>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</si>
  <si>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</si>
  <si>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</si>
  <si>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</si>
  <si>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</si>
  <si>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</si>
  <si>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</si>
  <si>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</si>
  <si>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</si>
  <si>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</si>
  <si>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</si>
  <si>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</si>
  <si>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</si>
  <si>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</si>
  <si>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</si>
  <si>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</si>
  <si>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</si>
  <si>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</si>
  <si>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</si>
  <si>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</si>
  <si>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</si>
  <si>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</si>
  <si>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</si>
  <si>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</si>
  <si>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</si>
  <si>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</si>
  <si>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</si>
  <si>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</si>
  <si>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</si>
  <si>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</si>
  <si>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</si>
  <si>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</si>
  <si>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</si>
  <si>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</si>
  <si>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</si>
  <si>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</si>
  <si>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</si>
  <si>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</si>
  <si>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</si>
  <si>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</si>
  <si>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</si>
  <si>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</si>
  <si>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</si>
  <si>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</si>
  <si>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</si>
  <si>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</si>
  <si>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</si>
  <si>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</si>
  <si>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</si>
  <si>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</si>
  <si>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</si>
  <si>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</si>
  <si>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</si>
  <si>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</si>
  <si>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</si>
  <si>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</si>
  <si>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</si>
  <si>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</si>
  <si>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</si>
  <si>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</si>
  <si>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</si>
  <si>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</si>
  <si>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</si>
  <si>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</si>
  <si>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</si>
  <si>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</si>
  <si>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</si>
  <si>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</si>
  <si>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</si>
  <si>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</si>
  <si>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</si>
  <si>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</si>
  <si>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</si>
  <si>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</si>
  <si>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</si>
  <si>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</si>
  <si>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</si>
  <si>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</si>
  <si>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</si>
  <si>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</si>
  <si>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</si>
  <si>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</si>
  <si>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</si>
  <si>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</si>
  <si>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</si>
  <si>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</si>
  <si>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</si>
  <si>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</si>
  <si>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</si>
  <si>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</si>
  <si>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</si>
  <si>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</si>
  <si>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</si>
  <si>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</si>
  <si>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</si>
  <si>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</si>
  <si>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</si>
  <si>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</si>
  <si>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</si>
  <si>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</si>
  <si>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</si>
  <si>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</si>
  <si>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</si>
  <si>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</si>
  <si>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</si>
  <si>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</si>
  <si>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</si>
  <si>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</si>
  <si>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</si>
  <si>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</si>
  <si>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</si>
  <si>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</si>
  <si>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</si>
  <si>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</si>
  <si>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</si>
  <si>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</si>
  <si>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</si>
  <si>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</si>
  <si>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</si>
  <si>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</si>
  <si>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</si>
  <si>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</si>
  <si>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</si>
  <si>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</si>
  <si>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</si>
  <si>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</si>
  <si>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</si>
  <si>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</si>
  <si>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</si>
  <si>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</si>
  <si>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</si>
  <si>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</si>
  <si>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</si>
  <si>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</si>
  <si>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</si>
  <si>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</si>
  <si>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</si>
  <si>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</si>
  <si>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</si>
  <si>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</si>
  <si>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</si>
  <si>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</si>
  <si>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</si>
  <si>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</si>
  <si>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</si>
  <si>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</si>
  <si>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</si>
  <si>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</si>
  <si>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</si>
  <si>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</si>
  <si>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</si>
  <si>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</si>
  <si>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</si>
  <si>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</si>
  <si>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</si>
  <si>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</si>
  <si>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</si>
  <si>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</si>
  <si>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</si>
  <si>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</si>
  <si>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</si>
  <si>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</si>
  <si>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</si>
  <si>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</si>
  <si>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</si>
  <si>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</si>
  <si>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</si>
  <si>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</si>
  <si>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</si>
  <si>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</si>
  <si>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</si>
  <si>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</si>
  <si>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</si>
  <si>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</si>
  <si>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</si>
  <si>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</si>
  <si>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</si>
  <si>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</si>
  <si>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</si>
  <si>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</si>
  <si>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</si>
  <si>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</si>
  <si>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</si>
  <si>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</si>
  <si>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</si>
  <si>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</si>
  <si>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</si>
  <si>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</si>
  <si>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</si>
  <si>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</si>
  <si>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</si>
  <si>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</si>
  <si>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</si>
  <si>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</si>
  <si>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</si>
  <si>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</si>
  <si>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</si>
  <si>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</si>
  <si>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</si>
  <si>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</si>
  <si>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</si>
  <si>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</si>
  <si>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</si>
  <si>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</si>
  <si>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</si>
  <si>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</si>
  <si>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</si>
  <si>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</si>
  <si>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</si>
  <si>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</si>
  <si>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</si>
  <si>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</si>
  <si>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</si>
  <si>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</si>
  <si>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</si>
  <si>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</si>
  <si>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</si>
  <si>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</si>
  <si>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</si>
  <si>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</si>
  <si>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</si>
  <si>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</si>
  <si>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</si>
  <si>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</si>
  <si>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</si>
  <si>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</si>
  <si>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</si>
  <si>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</si>
  <si>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</si>
  <si>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</si>
  <si>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</si>
  <si>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</si>
  <si>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</si>
  <si>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</si>
  <si>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</si>
  <si>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</si>
  <si>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</si>
  <si>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</si>
  <si>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</si>
  <si>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</si>
  <si>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</si>
  <si>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</si>
  <si>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</si>
  <si>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</si>
  <si>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</si>
  <si>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</si>
  <si>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</si>
  <si>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</si>
  <si>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</si>
  <si>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</si>
  <si>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</si>
  <si>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</si>
  <si>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</si>
  <si>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</si>
  <si>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</si>
  <si>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</si>
  <si>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</si>
  <si>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</si>
  <si>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</si>
  <si>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</si>
  <si>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</si>
  <si>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</si>
  <si>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</si>
  <si>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</si>
  <si>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</si>
  <si>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</si>
  <si>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</si>
  <si>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</si>
  <si>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</si>
  <si>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</si>
  <si>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</si>
  <si>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</si>
  <si>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</si>
  <si>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</si>
  <si>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</si>
  <si>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</si>
  <si>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</si>
  <si>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</si>
  <si>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</si>
  <si>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</si>
  <si>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</si>
  <si>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</si>
  <si>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</si>
  <si>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</si>
  <si>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</si>
  <si>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</si>
  <si>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</si>
  <si>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</si>
  <si>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</si>
  <si>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</si>
  <si>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</si>
  <si>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</si>
  <si>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</si>
  <si>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</si>
  <si>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</si>
  <si>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</si>
  <si>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</si>
  <si>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</si>
  <si>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</si>
  <si>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</si>
  <si>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</si>
  <si>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</si>
  <si>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</si>
  <si>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</si>
  <si>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</si>
  <si>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</si>
  <si>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</si>
  <si>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</si>
  <si>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</si>
  <si>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</si>
  <si>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</si>
  <si>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</si>
  <si>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</si>
  <si>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</si>
  <si>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</si>
  <si>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</si>
  <si>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</si>
  <si>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</si>
  <si>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</si>
  <si>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</si>
  <si>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</si>
  <si>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</si>
  <si>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</si>
  <si>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</si>
  <si>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</si>
  <si>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</si>
  <si>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</si>
  <si>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</si>
  <si>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</si>
  <si>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</si>
  <si>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</si>
  <si>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</si>
  <si>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</si>
  <si>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</si>
  <si>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</si>
  <si>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</si>
  <si>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</si>
  <si>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</si>
  <si>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</si>
  <si>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</si>
  <si>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</si>
  <si>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</si>
  <si>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</si>
  <si>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</si>
  <si>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</si>
  <si>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</si>
  <si>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</si>
  <si>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</si>
  <si>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</si>
  <si>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</si>
  <si>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</si>
  <si>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</si>
  <si>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</si>
  <si>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</si>
  <si>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</si>
  <si>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</si>
  <si>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</si>
  <si>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</si>
  <si>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</si>
  <si>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</si>
  <si>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</si>
  <si>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</si>
  <si>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</si>
  <si>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</si>
  <si>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</si>
  <si>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</si>
  <si>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</si>
  <si>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</si>
  <si>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</si>
  <si>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</si>
  <si>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</si>
  <si>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</si>
  <si>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</si>
  <si>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</si>
  <si>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</si>
  <si>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</si>
  <si>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</si>
  <si>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</si>
  <si>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</si>
  <si>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</si>
  <si>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</si>
  <si>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</si>
  <si>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</si>
  <si>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</si>
  <si>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</si>
  <si>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</si>
  <si>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</si>
  <si>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</si>
  <si>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</si>
  <si>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</si>
  <si>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</si>
  <si>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</si>
  <si>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</si>
  <si>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</si>
  <si>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</si>
  <si>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</si>
  <si>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</si>
  <si>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</si>
  <si>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</si>
  <si>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</si>
  <si>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</si>
  <si>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</si>
  <si>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</si>
  <si>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</si>
  <si>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</si>
  <si>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</si>
  <si>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</si>
  <si>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</si>
  <si>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</si>
  <si>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</si>
  <si>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</si>
  <si>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</si>
  <si>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</si>
  <si>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</si>
  <si>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</si>
  <si>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</si>
  <si>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</si>
  <si>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</si>
  <si>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</si>
  <si>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</si>
  <si>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</si>
  <si>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</si>
  <si>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</si>
  <si>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</si>
  <si>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</si>
  <si>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</si>
  <si>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</si>
  <si>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</si>
  <si>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</si>
  <si>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</si>
  <si>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</si>
  <si>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</si>
  <si>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</si>
  <si>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</si>
  <si>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</si>
  <si>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</si>
  <si>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</si>
  <si>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</si>
  <si>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</si>
  <si>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</si>
  <si>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</si>
  <si>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</si>
  <si>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</si>
  <si>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</si>
  <si>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</si>
  <si>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</si>
  <si>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</si>
  <si>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</si>
  <si>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</si>
  <si>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</si>
  <si>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</si>
  <si>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</si>
  <si>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</si>
  <si>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</si>
  <si>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</si>
  <si>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</si>
  <si>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</si>
  <si>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</si>
  <si>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</si>
  <si>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</si>
  <si>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</si>
  <si>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</si>
  <si>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</si>
  <si>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</si>
  <si>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</si>
  <si>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</si>
  <si>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</si>
  <si>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</si>
  <si>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</si>
  <si>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</si>
  <si>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</si>
  <si>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</si>
  <si>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</si>
  <si>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</si>
  <si>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</si>
  <si>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</si>
  <si>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</si>
  <si>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</si>
  <si>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</si>
  <si>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</si>
  <si>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</si>
  <si>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</si>
  <si>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</si>
  <si>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</si>
  <si>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</si>
  <si>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</si>
  <si>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</si>
  <si>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</si>
  <si>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</si>
  <si>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</si>
  <si>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</si>
  <si>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</si>
  <si>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</si>
  <si>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</si>
  <si>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</si>
  <si>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</si>
  <si>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</si>
  <si>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</si>
  <si>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</si>
  <si>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</si>
  <si>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</si>
  <si>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</si>
  <si>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</si>
  <si>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</si>
  <si>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</si>
  <si>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</si>
  <si>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</si>
  <si>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</si>
  <si>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</si>
  <si>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</si>
  <si>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</si>
  <si>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</si>
  <si>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</si>
  <si>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</si>
  <si>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</si>
  <si>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</si>
  <si>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</si>
  <si>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</si>
  <si>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</si>
  <si>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</si>
  <si>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</si>
  <si>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</si>
  <si>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</si>
  <si>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</si>
  <si>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</si>
  <si>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</si>
  <si>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</si>
  <si>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</si>
  <si>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</si>
  <si>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</si>
  <si>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</si>
  <si>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</si>
  <si>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</si>
  <si>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</si>
  <si>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</si>
  <si>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</si>
  <si>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</si>
  <si>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</si>
  <si>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</si>
  <si>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</si>
  <si>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</si>
  <si>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</si>
  <si>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</si>
  <si>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</si>
  <si>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</si>
  <si>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</si>
  <si>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</si>
  <si>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</si>
  <si>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</si>
  <si>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</si>
  <si>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</si>
  <si>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</si>
  <si>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</si>
  <si>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</si>
  <si>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</si>
  <si>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</si>
  <si>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</si>
  <si>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</si>
  <si>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</si>
  <si>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</si>
  <si>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</si>
  <si>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</si>
  <si>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</si>
  <si>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</si>
  <si>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</si>
  <si>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</si>
  <si>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</si>
  <si>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</si>
  <si>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</si>
  <si>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</si>
  <si>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</si>
  <si>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</si>
  <si>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</si>
  <si>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</si>
  <si>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</si>
  <si>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</si>
  <si>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</si>
  <si>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</si>
  <si>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</si>
  <si>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</si>
  <si>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</si>
  <si>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</si>
  <si>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</si>
  <si>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</si>
  <si>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</si>
  <si>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</si>
  <si>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</si>
  <si>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</si>
  <si>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</si>
  <si>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</si>
  <si>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</si>
  <si>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</si>
  <si>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</si>
  <si>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</si>
  <si>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</si>
  <si>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</si>
  <si>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</si>
  <si>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</si>
  <si>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</si>
  <si>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</si>
  <si>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</si>
  <si>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</si>
  <si>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</si>
  <si>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</si>
  <si>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</si>
  <si>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</si>
  <si>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</si>
  <si>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</si>
  <si>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</si>
  <si>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</si>
  <si>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</si>
  <si>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</si>
  <si>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</si>
  <si>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</si>
  <si>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</si>
  <si>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</si>
  <si>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</si>
  <si>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</si>
  <si>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</si>
  <si>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</si>
  <si>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</si>
  <si>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</si>
  <si>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</si>
  <si>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</si>
  <si>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</si>
  <si>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</si>
  <si>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</si>
  <si>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</si>
  <si>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</si>
  <si>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</si>
  <si>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</si>
  <si>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</si>
  <si>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</si>
  <si>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</si>
  <si>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</si>
  <si>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</si>
  <si>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</si>
  <si>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</si>
  <si>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</si>
  <si>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</si>
  <si>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</si>
  <si>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</si>
  <si>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</si>
  <si>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</si>
  <si>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</si>
  <si>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</si>
  <si>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</si>
  <si>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</si>
  <si>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</si>
  <si>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</si>
  <si>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</si>
  <si>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</si>
  <si>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</si>
  <si>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</si>
  <si>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</si>
  <si>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</si>
  <si>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</si>
  <si>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</si>
  <si>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</si>
  <si>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</si>
  <si>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</si>
  <si>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</si>
  <si>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</si>
  <si>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</si>
  <si>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</si>
  <si>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</si>
  <si>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</si>
  <si>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</si>
  <si>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</si>
  <si>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</si>
  <si>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</si>
  <si>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</si>
  <si>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</si>
  <si>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</si>
  <si>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</si>
  <si>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</si>
  <si>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</si>
  <si>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</si>
  <si>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</si>
  <si>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</si>
  <si>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</si>
  <si>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</si>
  <si>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</si>
  <si>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</si>
  <si>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</si>
  <si>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</si>
  <si>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</si>
  <si>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</si>
  <si>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</si>
  <si>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</si>
  <si>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</si>
  <si>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</si>
  <si>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</si>
  <si>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</si>
  <si>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</si>
  <si>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</si>
  <si>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</si>
  <si>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</si>
  <si>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</si>
  <si>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</si>
  <si>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</si>
  <si>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</si>
  <si>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</si>
  <si>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</si>
  <si>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</si>
  <si>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</si>
  <si>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</si>
  <si>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</si>
  <si>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</si>
  <si>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</si>
  <si>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</si>
  <si>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</si>
  <si>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</si>
  <si>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</si>
  <si>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</si>
  <si>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</si>
  <si>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</si>
  <si>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</si>
  <si>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</si>
  <si>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</si>
  <si>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</si>
  <si>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</si>
  <si>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</si>
  <si>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</si>
  <si>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</si>
  <si>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</si>
  <si>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</si>
  <si>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</si>
  <si>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</si>
  <si>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</si>
  <si>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</si>
  <si>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</si>
  <si>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</si>
  <si>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</si>
  <si>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</si>
  <si>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</si>
  <si>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</si>
  <si>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</si>
  <si>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</si>
  <si>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</si>
  <si>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</si>
  <si>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</si>
  <si>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</si>
  <si>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</si>
  <si>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</si>
  <si>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</si>
  <si>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</si>
  <si>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</si>
  <si>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</si>
  <si>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</si>
  <si>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</si>
  <si>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</si>
  <si>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</si>
  <si>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</si>
  <si>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</si>
  <si>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</si>
  <si>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</si>
  <si>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</si>
  <si>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</si>
  <si>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</si>
  <si>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</si>
  <si>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</si>
  <si>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</si>
  <si>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</si>
  <si>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</si>
  <si>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</si>
  <si>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</si>
  <si>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</si>
  <si>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</si>
  <si>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</si>
  <si>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</si>
  <si>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</si>
  <si>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</si>
  <si>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</si>
  <si>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</si>
  <si>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</si>
  <si>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</si>
  <si>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</si>
  <si>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</si>
  <si>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</si>
  <si>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</si>
  <si>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</si>
  <si>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</si>
  <si>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</si>
  <si>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</si>
  <si>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</si>
  <si>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</si>
  <si>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</si>
  <si>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</si>
  <si>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</si>
  <si>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</si>
  <si>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</si>
  <si>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</si>
  <si>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</si>
  <si>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</si>
  <si>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</si>
  <si>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</si>
  <si>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</si>
  <si>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</si>
  <si>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</si>
  <si>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</si>
  <si>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</si>
  <si>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</si>
  <si>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</si>
  <si>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</si>
  <si>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</si>
  <si>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</si>
  <si>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</si>
  <si>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</si>
  <si>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</si>
  <si>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</si>
  <si>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</si>
  <si>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</si>
  <si>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</si>
  <si>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</si>
  <si>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</si>
  <si>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</si>
  <si>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</si>
  <si>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</si>
  <si>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</si>
  <si>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</si>
  <si>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</si>
  <si>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</si>
  <si>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</si>
  <si>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</si>
  <si>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</si>
  <si>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</si>
  <si>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</si>
  <si>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</si>
  <si>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</si>
  <si>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</si>
  <si>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</si>
  <si>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</si>
  <si>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</si>
  <si>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</si>
  <si>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</si>
  <si>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</si>
  <si>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</si>
  <si>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</si>
  <si>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</si>
  <si>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</si>
  <si>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</si>
  <si>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</si>
  <si>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</si>
  <si>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</si>
  <si>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</si>
  <si>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</si>
  <si>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</si>
  <si>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</si>
  <si>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</si>
  <si>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</si>
  <si>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</si>
  <si>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</si>
  <si>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</si>
  <si>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</si>
  <si>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</si>
  <si>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</si>
  <si>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</si>
  <si>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</si>
  <si>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</si>
  <si>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</si>
  <si>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</si>
  <si>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</si>
  <si>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</si>
  <si>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</si>
  <si>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</si>
  <si>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</si>
  <si>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</si>
  <si>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</si>
  <si>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</si>
  <si>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</si>
  <si>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</si>
  <si>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</si>
  <si>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</si>
  <si>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</si>
  <si>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</si>
  <si>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</si>
  <si>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</si>
  <si>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</si>
  <si>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</si>
  <si>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</si>
  <si>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</si>
  <si>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</si>
  <si>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</si>
  <si>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</si>
  <si>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</si>
  <si>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</si>
  <si>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</si>
  <si>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</si>
  <si>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</si>
  <si>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</si>
  <si>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</si>
  <si>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</si>
  <si>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</si>
  <si>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</si>
  <si>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</si>
  <si>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</si>
  <si>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</si>
  <si>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</si>
  <si>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</si>
  <si>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</si>
  <si>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</si>
  <si>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</si>
  <si>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</si>
  <si>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</si>
  <si>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</si>
  <si>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</si>
  <si>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</si>
  <si>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</si>
  <si>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</si>
  <si>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</si>
  <si>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</si>
  <si>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</si>
  <si>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</si>
  <si>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</si>
  <si>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</si>
  <si>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</si>
  <si>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</si>
  <si>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</si>
  <si>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</si>
  <si>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</si>
  <si>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</si>
  <si>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</si>
  <si>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</si>
  <si>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</si>
  <si>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</si>
  <si>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</si>
  <si>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</si>
  <si>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</si>
  <si>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</si>
  <si>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</si>
  <si>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</si>
  <si>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</si>
  <si>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</si>
  <si>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</si>
  <si>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</si>
  <si>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</si>
  <si>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</si>
  <si>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</si>
  <si>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</si>
  <si>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</si>
  <si>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</si>
  <si>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</si>
  <si>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</si>
  <si>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</si>
  <si>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</si>
  <si>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</si>
  <si>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</si>
  <si>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</si>
  <si>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</si>
  <si>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</si>
  <si>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</si>
  <si>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</si>
  <si>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</si>
  <si>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</si>
  <si>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</si>
  <si>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</si>
  <si>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</si>
  <si>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</si>
  <si>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</si>
  <si>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</si>
  <si>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</si>
  <si>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</si>
  <si>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</si>
  <si>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</si>
  <si>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</si>
  <si>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</si>
  <si>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</si>
  <si>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</si>
  <si>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</si>
  <si>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</si>
  <si>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</si>
  <si>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</si>
  <si>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</si>
  <si>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</si>
  <si>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</si>
  <si>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</si>
  <si>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</si>
  <si>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</si>
  <si>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</si>
  <si>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</si>
  <si>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</si>
  <si>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</si>
  <si>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</si>
  <si>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</si>
  <si>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</si>
  <si>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</si>
  <si>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</si>
  <si>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</si>
  <si>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</si>
  <si>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</si>
  <si>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</si>
  <si>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</si>
  <si>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</si>
  <si>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</si>
  <si>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</si>
  <si>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</si>
  <si>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</si>
  <si>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</si>
  <si>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</si>
  <si>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</si>
  <si>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</si>
  <si>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</si>
  <si>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</si>
  <si>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</si>
  <si>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</si>
  <si>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</si>
  <si>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</si>
  <si>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</si>
  <si>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</si>
  <si>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</si>
  <si>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</si>
  <si>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</si>
  <si>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</si>
  <si>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</si>
  <si>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</si>
  <si>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</si>
  <si>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</si>
  <si>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</si>
  <si>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</si>
  <si>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</si>
  <si>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</si>
  <si>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</si>
  <si>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</si>
  <si>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</si>
  <si>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</si>
  <si>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</si>
  <si>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</si>
  <si>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</si>
  <si>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</si>
  <si>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</si>
  <si>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</si>
  <si>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</si>
  <si>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</si>
  <si>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</si>
  <si>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</si>
  <si>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</si>
  <si>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</si>
  <si>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</si>
  <si>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</si>
  <si>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</si>
  <si>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</si>
  <si>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</si>
  <si>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</si>
  <si>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</si>
  <si>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</si>
  <si>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</si>
  <si>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</si>
  <si>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</si>
  <si>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</si>
  <si>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</si>
  <si>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</si>
  <si>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</si>
  <si>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</si>
  <si>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</si>
  <si>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</si>
  <si>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</si>
  <si>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</si>
  <si>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</si>
  <si>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</si>
  <si>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</si>
  <si>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</si>
  <si>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</si>
  <si>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</si>
  <si>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</si>
  <si>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</si>
  <si>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</si>
  <si>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</si>
  <si>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</si>
  <si>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</si>
  <si>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</si>
  <si>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</si>
  <si>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</si>
  <si>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</si>
  <si>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</si>
  <si>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</si>
  <si>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</si>
  <si>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</si>
  <si>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</si>
  <si>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</si>
  <si>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</si>
  <si>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</si>
  <si>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</si>
  <si>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</si>
  <si>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</si>
  <si>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</si>
  <si>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</si>
  <si>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</si>
  <si>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</si>
  <si>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</si>
  <si>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</si>
  <si>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</si>
  <si>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</si>
  <si>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</si>
  <si>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</si>
  <si>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</si>
  <si>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</si>
  <si>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</si>
  <si>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</si>
  <si>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</si>
  <si>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</si>
  <si>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</si>
  <si>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</si>
  <si>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</si>
  <si>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</si>
  <si>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</si>
  <si>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</si>
  <si>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</si>
  <si>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</si>
  <si>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</si>
  <si>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</si>
  <si>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</si>
  <si>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</si>
  <si>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</si>
  <si>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</si>
  <si>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</si>
  <si>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</si>
  <si>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</si>
  <si>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</si>
  <si>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</si>
  <si>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</si>
  <si>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</si>
  <si>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</si>
  <si>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</si>
  <si>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</si>
  <si>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</si>
  <si>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</si>
  <si>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</si>
  <si>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</si>
  <si>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</si>
  <si>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</si>
  <si>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</si>
  <si>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</si>
  <si>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</si>
  <si>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</si>
  <si>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</si>
  <si>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</si>
  <si>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</si>
  <si>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</si>
  <si>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</si>
  <si>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</si>
  <si>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</si>
  <si>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</si>
  <si>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</si>
  <si>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</si>
  <si>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</si>
  <si>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</si>
  <si>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</si>
  <si>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</si>
  <si>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</si>
  <si>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</si>
  <si>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</si>
  <si>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</si>
  <si>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</si>
  <si>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</si>
  <si>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</si>
  <si>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</si>
  <si>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</si>
  <si>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</si>
  <si>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</si>
  <si>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</si>
  <si>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</si>
  <si>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</si>
  <si>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</si>
  <si>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</si>
  <si>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</si>
  <si>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</si>
  <si>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</si>
  <si>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</si>
  <si>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</si>
  <si>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</si>
  <si>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</si>
  <si>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</si>
  <si>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</si>
  <si>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</si>
  <si>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</si>
  <si>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</si>
  <si>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</si>
  <si>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</si>
  <si>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</si>
  <si>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</si>
  <si>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</si>
  <si>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</si>
  <si>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</si>
  <si>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</si>
  <si>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</si>
  <si>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</si>
  <si>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</si>
  <si>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</si>
  <si>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</si>
  <si>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</si>
  <si>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</si>
  <si>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</si>
  <si>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</si>
  <si>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</si>
  <si>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</si>
  <si>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</si>
  <si>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</si>
  <si>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</si>
  <si>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</si>
  <si>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</si>
  <si>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</si>
  <si>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</si>
  <si>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</si>
  <si>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</si>
  <si>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</si>
  <si>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</si>
  <si>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</si>
  <si>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</si>
  <si>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</si>
  <si>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</si>
  <si>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</si>
  <si>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</si>
  <si>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</si>
  <si>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</si>
  <si>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</si>
  <si>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</si>
  <si>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</si>
  <si>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</si>
  <si>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</si>
  <si>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</si>
  <si>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</si>
  <si>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</si>
  <si>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</si>
  <si>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</si>
  <si>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</si>
  <si>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</si>
  <si>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</si>
  <si>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</si>
  <si>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</si>
  <si>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</si>
  <si>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</si>
  <si>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</si>
  <si>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</si>
  <si>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</si>
  <si>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</si>
  <si>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</si>
  <si>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</si>
  <si>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</si>
  <si>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</si>
  <si>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</si>
  <si>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</si>
  <si>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</si>
  <si>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</si>
  <si>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</si>
  <si>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</si>
  <si>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</si>
  <si>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</si>
  <si>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</si>
  <si>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</si>
  <si>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</si>
  <si>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</si>
  <si>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</si>
  <si>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</si>
  <si>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</si>
  <si>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</si>
  <si>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</si>
  <si>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</si>
  <si>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</si>
  <si>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</si>
  <si>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</si>
  <si>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</si>
  <si>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</si>
  <si>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</si>
  <si>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</si>
  <si>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</si>
  <si>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</si>
  <si>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</si>
  <si>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</si>
  <si>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</si>
  <si>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</si>
  <si>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</si>
  <si>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</si>
  <si>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</si>
  <si>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</si>
  <si>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</si>
  <si>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</si>
  <si>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</si>
  <si>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</si>
  <si>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</si>
  <si>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</si>
  <si>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</si>
  <si>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</si>
  <si>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</si>
  <si>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</si>
  <si>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</si>
  <si>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</si>
  <si>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</si>
  <si>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</si>
  <si>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</si>
  <si>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</si>
  <si>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</si>
  <si>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</si>
  <si>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</si>
  <si>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</si>
  <si>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</si>
  <si>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</si>
  <si>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</si>
  <si>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</si>
  <si>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</si>
  <si>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</si>
  <si>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</si>
  <si>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</si>
  <si>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</si>
  <si>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</si>
  <si>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</si>
  <si>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</si>
  <si>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</si>
  <si>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</si>
  <si>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</si>
  <si>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</si>
  <si>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</si>
  <si>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</si>
  <si>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</si>
  <si>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</si>
  <si>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</si>
  <si>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</si>
  <si>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</si>
  <si>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</si>
  <si>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</si>
  <si>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</si>
  <si>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</si>
  <si>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</si>
  <si>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</si>
  <si>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</si>
  <si>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</si>
  <si>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</si>
  <si>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</si>
  <si>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</si>
  <si>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</si>
  <si>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</si>
  <si>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</si>
  <si>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</si>
  <si>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</si>
  <si>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</si>
  <si>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</si>
  <si>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</si>
  <si>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</si>
  <si>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</si>
  <si>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</si>
  <si>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</si>
  <si>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</si>
  <si>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</si>
  <si>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</si>
  <si>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</si>
  <si>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</si>
  <si>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</si>
  <si>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</si>
  <si>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</si>
  <si>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</si>
  <si>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</si>
  <si>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</si>
  <si>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</si>
  <si>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</si>
  <si>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</si>
  <si>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</si>
  <si>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</si>
  <si>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</si>
  <si>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</si>
  <si>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</si>
  <si>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</si>
  <si>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</si>
  <si>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</si>
  <si>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</si>
  <si>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</si>
  <si>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</si>
  <si>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</si>
  <si>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</si>
  <si>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</si>
  <si>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</si>
  <si>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</si>
  <si>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</si>
  <si>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</si>
  <si>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</si>
  <si>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</si>
  <si>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</si>
  <si>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</si>
  <si>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</si>
  <si>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</si>
  <si>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</si>
  <si>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</si>
  <si>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</si>
  <si>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</si>
  <si>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</si>
  <si>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</si>
  <si>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</si>
  <si>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</si>
  <si>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</si>
  <si>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</si>
  <si>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</si>
  <si>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</si>
  <si>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</si>
  <si>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</si>
  <si>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</si>
  <si>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</si>
  <si>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</si>
  <si>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</si>
  <si>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</si>
  <si>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</si>
  <si>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</si>
  <si>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</si>
  <si>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</si>
  <si>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</si>
  <si>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</si>
  <si>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</si>
  <si>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</si>
  <si>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</si>
  <si>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</si>
  <si>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</si>
  <si>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</si>
  <si>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</si>
  <si>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</si>
  <si>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</si>
  <si>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</si>
  <si>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</si>
  <si>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</si>
  <si>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</si>
  <si>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</si>
  <si>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</si>
  <si>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</si>
  <si>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</si>
  <si>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</si>
  <si>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</si>
  <si>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</si>
  <si>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</si>
  <si>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</si>
  <si>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</si>
  <si>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</si>
  <si>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</si>
  <si>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</si>
  <si>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</si>
  <si>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</si>
  <si>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</si>
  <si>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</si>
  <si>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</si>
  <si>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</si>
  <si>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</si>
  <si>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</si>
  <si>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</si>
  <si>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</si>
  <si>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</si>
  <si>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</si>
  <si>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</si>
  <si>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</si>
  <si>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</si>
  <si>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</si>
  <si>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</si>
  <si>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</si>
  <si>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</si>
  <si>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</si>
  <si>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</si>
  <si>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</si>
  <si>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</si>
  <si>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</si>
  <si>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</si>
  <si>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</si>
  <si>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</si>
  <si>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</si>
  <si>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</si>
  <si>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</si>
  <si>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</si>
  <si>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</si>
  <si>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</si>
  <si>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</si>
  <si>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</si>
  <si>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</si>
  <si>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</si>
  <si>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</si>
  <si>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</si>
  <si>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</si>
  <si>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</si>
  <si>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</si>
  <si>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</si>
  <si>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</si>
  <si>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</si>
  <si>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</si>
  <si>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</si>
  <si>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</si>
  <si>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</si>
  <si>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</si>
  <si>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</si>
  <si>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</si>
  <si>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</si>
  <si>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</si>
  <si>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</si>
  <si>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</si>
  <si>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</si>
  <si>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</si>
  <si>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</si>
  <si>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</si>
  <si>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</si>
  <si>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</si>
  <si>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</si>
  <si>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</si>
  <si>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</si>
  <si>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</si>
  <si>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</si>
  <si>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</si>
  <si>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</si>
  <si>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</si>
  <si>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</si>
  <si>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</si>
  <si>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</si>
  <si>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</si>
  <si>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</si>
  <si>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</si>
  <si>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</si>
  <si>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</si>
  <si>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</si>
  <si>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</si>
  <si>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</si>
  <si>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</si>
  <si>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</si>
  <si>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</si>
  <si>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</si>
  <si>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</si>
  <si>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</si>
  <si>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</si>
  <si>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</si>
  <si>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</si>
  <si>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</si>
  <si>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</si>
  <si>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</si>
  <si>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</si>
  <si>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</si>
  <si>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</si>
  <si>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</si>
  <si>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</si>
  <si>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</si>
  <si>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</si>
  <si>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</si>
  <si>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</si>
  <si>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</si>
  <si>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</si>
  <si>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</si>
  <si>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</si>
  <si>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</si>
  <si>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</si>
  <si>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</si>
  <si>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</si>
  <si>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</si>
  <si>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</si>
  <si>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</si>
  <si>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</si>
  <si>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</si>
  <si>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</si>
  <si>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</si>
  <si>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</si>
  <si>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</si>
  <si>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</si>
  <si>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</si>
  <si>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</si>
  <si>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</si>
  <si>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</si>
  <si>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</si>
  <si>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</si>
  <si>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</si>
  <si>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</si>
  <si>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</si>
  <si>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</si>
  <si>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</si>
  <si>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</si>
  <si>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</si>
  <si>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</si>
  <si>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</si>
  <si>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</si>
  <si>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</si>
  <si>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</si>
  <si>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</si>
  <si>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</si>
  <si>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</si>
  <si>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</si>
  <si>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</si>
  <si>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</si>
  <si>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</si>
  <si>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</si>
  <si>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</si>
  <si>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</si>
  <si>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</si>
  <si>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</si>
  <si>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</si>
  <si>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</si>
  <si>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</si>
  <si>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</si>
  <si>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</si>
  <si>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</si>
  <si>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</si>
  <si>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</si>
  <si>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</si>
  <si>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</si>
  <si>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</si>
  <si>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</si>
  <si>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</si>
  <si>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</si>
  <si>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</si>
  <si>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</si>
  <si>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</si>
  <si>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</si>
  <si>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</si>
  <si>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</si>
  <si>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</si>
  <si>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</si>
  <si>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</si>
  <si>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</si>
  <si>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</si>
  <si>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</si>
  <si>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</si>
  <si>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</si>
  <si>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</si>
  <si>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</si>
  <si>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</si>
  <si>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</si>
  <si>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</si>
  <si>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</si>
  <si>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</si>
  <si>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</si>
  <si>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</si>
  <si>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</si>
  <si>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</si>
  <si>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</si>
  <si>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</si>
  <si>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</si>
  <si>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</si>
  <si>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</si>
  <si>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</si>
  <si>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</si>
  <si>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</si>
  <si>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</si>
  <si>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</si>
  <si>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</si>
  <si>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</si>
  <si>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</si>
  <si>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</si>
  <si>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</si>
  <si>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</si>
  <si>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</si>
  <si>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</si>
  <si>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</si>
  <si>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</si>
  <si>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</si>
  <si>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</si>
  <si>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</si>
  <si>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</si>
  <si>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</si>
  <si>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</si>
  <si>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</si>
  <si>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</si>
  <si>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</si>
  <si>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</si>
  <si>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</si>
  <si>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</si>
  <si>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</si>
  <si>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</si>
  <si>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</si>
  <si>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</si>
  <si>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</si>
  <si>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</si>
  <si>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</si>
  <si>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</si>
  <si>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</si>
  <si>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</si>
  <si>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</si>
  <si>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</si>
  <si>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</si>
  <si>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</si>
  <si>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</si>
  <si>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</si>
  <si>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</si>
  <si>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</si>
  <si>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</si>
  <si>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</si>
  <si>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</si>
  <si>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</si>
  <si>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</si>
  <si>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</si>
  <si>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</si>
  <si>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</si>
  <si>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</si>
  <si>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</si>
  <si>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</si>
  <si>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</si>
  <si>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</si>
  <si>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</si>
  <si>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</si>
  <si>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</si>
  <si>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</si>
  <si>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</si>
  <si>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</si>
  <si>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</si>
  <si>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</si>
  <si>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</si>
  <si>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</si>
  <si>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</si>
  <si>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</si>
  <si>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</si>
  <si>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</si>
  <si>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</si>
  <si>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</si>
  <si>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</si>
  <si>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</si>
  <si>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</si>
  <si>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</si>
  <si>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</si>
  <si>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</si>
  <si>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</si>
  <si>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</si>
  <si>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</si>
  <si>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</si>
  <si>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</si>
  <si>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</si>
  <si>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</si>
  <si>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</si>
  <si>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</si>
  <si>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</si>
  <si>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</si>
  <si>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</si>
  <si>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</si>
  <si>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</si>
  <si>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</si>
  <si>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</si>
  <si>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</si>
  <si>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</si>
  <si>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</si>
  <si>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</si>
  <si>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</si>
  <si>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</si>
  <si>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</si>
  <si>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</si>
  <si>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</si>
  <si>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</si>
  <si>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</si>
  <si>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</si>
  <si>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</si>
  <si>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</si>
  <si>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</si>
  <si>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</si>
  <si>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</si>
  <si>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</si>
  <si>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</si>
  <si>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</si>
  <si>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</si>
  <si>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</si>
  <si>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</si>
  <si>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</si>
  <si>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</si>
  <si>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</si>
  <si>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</si>
  <si>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</si>
  <si>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</si>
  <si>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</si>
  <si>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</si>
  <si>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</si>
  <si>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</si>
  <si>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</si>
  <si>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</si>
  <si>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</si>
  <si>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</si>
  <si>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</si>
  <si>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</si>
  <si>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</si>
  <si>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</si>
  <si>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</si>
  <si>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</si>
  <si>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</si>
  <si>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</si>
  <si>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</si>
  <si>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</si>
  <si>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</si>
  <si>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</si>
  <si>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</si>
  <si>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</si>
  <si>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</si>
  <si>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</si>
  <si>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</si>
  <si>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</si>
  <si>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</si>
  <si>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</si>
  <si>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</si>
  <si>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</si>
  <si>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</si>
  <si>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</si>
  <si>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</si>
  <si>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</si>
  <si>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</si>
  <si>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</si>
  <si>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</si>
  <si>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</si>
  <si>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</si>
  <si>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</si>
  <si>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</si>
  <si>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</si>
  <si>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</si>
  <si>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</si>
  <si>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</si>
  <si>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</si>
  <si>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</si>
  <si>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</si>
  <si>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</si>
  <si>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</si>
  <si>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</si>
  <si>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</si>
  <si>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</si>
  <si>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</si>
  <si>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</si>
  <si>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</si>
  <si>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</si>
  <si>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</si>
  <si>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</si>
  <si>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</si>
  <si>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</si>
  <si>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</si>
  <si>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</si>
  <si>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</si>
  <si>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</si>
  <si>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</si>
  <si>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</si>
  <si>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</si>
  <si>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</si>
  <si>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</si>
  <si>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</si>
  <si>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</si>
  <si>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</si>
  <si>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</si>
  <si>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</si>
  <si>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</si>
  <si>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</si>
  <si>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</si>
  <si>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</si>
  <si>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</si>
  <si>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</si>
  <si>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</si>
  <si>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</si>
  <si>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</si>
  <si>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</si>
  <si>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</si>
  <si>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</si>
  <si>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</si>
  <si>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</si>
  <si>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</si>
  <si>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</si>
  <si>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</si>
  <si>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</si>
  <si>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</si>
  <si>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</si>
  <si>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</si>
  <si>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</si>
  <si>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</si>
  <si>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</si>
  <si>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</si>
  <si>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</si>
  <si>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</si>
  <si>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</si>
  <si>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</si>
  <si>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</si>
  <si>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</si>
  <si>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</si>
  <si>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</si>
  <si>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</si>
  <si>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</si>
  <si>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</si>
  <si>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</si>
  <si>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</si>
  <si>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</si>
  <si>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</si>
  <si>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</si>
  <si>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</si>
  <si>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</si>
  <si>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</si>
  <si>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</si>
  <si>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</si>
  <si>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</si>
  <si>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</si>
  <si>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</si>
  <si>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</si>
  <si>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</si>
  <si>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</si>
  <si>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</si>
  <si>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</si>
  <si>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</si>
  <si>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</si>
  <si>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</si>
  <si>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</si>
  <si>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</si>
  <si>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</si>
  <si>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</si>
  <si>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</si>
  <si>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</si>
  <si>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</si>
  <si>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</si>
  <si>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</si>
  <si>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</si>
  <si>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</si>
  <si>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</si>
  <si>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</si>
  <si>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</si>
  <si>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</si>
  <si>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</si>
  <si>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</si>
  <si>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</si>
  <si>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</si>
  <si>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</si>
  <si>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</si>
  <si>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</si>
  <si>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</si>
  <si>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</si>
  <si>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</si>
  <si>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</si>
  <si>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</si>
  <si>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</si>
  <si>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</si>
  <si>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</si>
  <si>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</si>
  <si>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</si>
  <si>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</si>
  <si>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</si>
  <si>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</si>
  <si>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</si>
  <si>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</si>
  <si>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</si>
  <si>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</si>
  <si>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</si>
  <si>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</si>
  <si>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</si>
  <si>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</si>
  <si>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</si>
  <si>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</si>
  <si>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</si>
  <si>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</si>
  <si>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</si>
  <si>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</si>
  <si>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</si>
  <si>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</si>
  <si>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</si>
  <si>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</si>
  <si>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</si>
  <si>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</si>
  <si>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</si>
  <si>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</si>
  <si>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</si>
  <si>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</si>
  <si>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</si>
  <si>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</si>
  <si>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</si>
  <si>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</si>
  <si>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</si>
  <si>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</si>
  <si>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</si>
  <si>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</si>
  <si>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</si>
  <si>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</si>
  <si>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</si>
  <si>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</si>
  <si>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</si>
  <si>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</si>
  <si>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</si>
  <si>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</si>
  <si>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</si>
  <si>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</si>
  <si>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</si>
  <si>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</si>
  <si>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</si>
  <si>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</si>
  <si>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</si>
  <si>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</si>
  <si>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</si>
  <si>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</si>
  <si>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</si>
  <si>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</si>
  <si>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</si>
  <si>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</si>
  <si>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</si>
  <si>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</si>
  <si>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</si>
  <si>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</si>
  <si>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</si>
  <si>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</si>
  <si>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</si>
  <si>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</si>
  <si>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</si>
  <si>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</si>
  <si>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</si>
  <si>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</si>
  <si>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</si>
  <si>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</si>
  <si>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</si>
  <si>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</si>
  <si>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</si>
  <si>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</si>
  <si>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</si>
  <si>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</si>
  <si>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</si>
  <si>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</si>
  <si>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</si>
  <si>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</si>
  <si>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</si>
  <si>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</si>
  <si>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</si>
  <si>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</si>
  <si>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</si>
  <si>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</si>
  <si>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</si>
  <si>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</si>
  <si>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</si>
  <si>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</si>
  <si>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</si>
  <si>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</si>
  <si>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</si>
  <si>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</si>
  <si>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</si>
  <si>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</si>
  <si>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</si>
  <si>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</si>
  <si>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</si>
  <si>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</si>
  <si>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</si>
  <si>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</si>
  <si>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</si>
  <si>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</si>
  <si>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</si>
  <si>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</si>
  <si>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</si>
  <si>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</si>
  <si>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</si>
  <si>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</si>
  <si>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</si>
  <si>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</si>
  <si>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</si>
  <si>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</si>
  <si>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</si>
  <si>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</si>
  <si>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</si>
  <si>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</si>
  <si>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</si>
  <si>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</si>
  <si>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</si>
  <si>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</si>
  <si>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</si>
  <si>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</si>
  <si>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</si>
  <si>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</si>
  <si>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</si>
  <si>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</si>
  <si>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</si>
  <si>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</si>
  <si>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</si>
  <si>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</si>
  <si>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</si>
  <si>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</si>
  <si>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</si>
  <si>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</si>
  <si>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</si>
  <si>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</si>
  <si>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</si>
  <si>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</si>
  <si>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</si>
  <si>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</si>
  <si>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</si>
  <si>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</si>
  <si>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</si>
  <si>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</si>
  <si>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</si>
  <si>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</si>
  <si>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</si>
  <si>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</si>
  <si>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</si>
  <si>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</si>
  <si>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</si>
  <si>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</si>
  <si>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</si>
  <si>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</si>
  <si>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</si>
  <si>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</si>
  <si>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</si>
  <si>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</si>
  <si>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</si>
  <si>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</si>
  <si>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</si>
  <si>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</si>
  <si>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</si>
  <si>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</si>
  <si>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</si>
  <si>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</si>
  <si>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</si>
  <si>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</si>
  <si>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</si>
  <si>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</si>
  <si>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</si>
  <si>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</si>
  <si>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</si>
  <si>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</si>
  <si>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</si>
  <si>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</si>
  <si>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</si>
  <si>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</si>
  <si>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</si>
  <si>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</si>
  <si>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</si>
  <si>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</si>
  <si>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</si>
  <si>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</si>
  <si>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</si>
  <si>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</si>
  <si>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</si>
  <si>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</si>
  <si>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</si>
  <si>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</si>
  <si>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</si>
  <si>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</si>
  <si>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</si>
  <si>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</si>
  <si>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</si>
  <si>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</si>
  <si>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</si>
  <si>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</si>
  <si>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</si>
  <si>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</si>
  <si>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</si>
  <si>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</si>
  <si>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</si>
  <si>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</si>
  <si>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</si>
  <si>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</si>
  <si>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</si>
  <si>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</si>
  <si>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</si>
  <si>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</si>
  <si>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</si>
  <si>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</si>
  <si>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</si>
  <si>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</si>
  <si>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</si>
  <si>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</si>
  <si>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</si>
  <si>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</si>
  <si>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</si>
  <si>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</si>
  <si>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</si>
  <si>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</si>
  <si>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</si>
  <si>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</si>
  <si>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</si>
  <si>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</si>
  <si>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</si>
  <si>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</si>
  <si>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</si>
  <si>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</si>
  <si>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</si>
  <si>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</si>
  <si>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</si>
  <si>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</si>
  <si>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</si>
  <si>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</si>
  <si>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</si>
  <si>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</si>
  <si>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</si>
  <si>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</si>
  <si>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</si>
  <si>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</si>
  <si>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</si>
  <si>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</si>
  <si>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</si>
  <si>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</si>
  <si>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</si>
  <si>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</si>
  <si>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</si>
  <si>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</si>
  <si>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</si>
  <si>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</si>
  <si>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</si>
  <si>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</si>
  <si>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</si>
  <si>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</si>
  <si>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</si>
  <si>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</si>
  <si>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</si>
  <si>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</si>
  <si>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</si>
  <si>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</si>
  <si>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</si>
  <si>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</si>
  <si>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</si>
  <si>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</si>
  <si>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</si>
  <si>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</si>
  <si>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</si>
  <si>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</si>
  <si>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</si>
  <si>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</si>
  <si>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</si>
  <si>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</si>
  <si>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</si>
  <si>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</si>
  <si>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</si>
  <si>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</si>
  <si>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</si>
  <si>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</si>
  <si>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</si>
  <si>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</si>
  <si>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</si>
  <si>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</si>
  <si>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</si>
  <si>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</si>
  <si>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</si>
  <si>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</si>
  <si>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</si>
  <si>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</si>
  <si>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</si>
  <si>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</si>
  <si>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</si>
  <si>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</si>
  <si>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</si>
  <si>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</si>
  <si>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</si>
  <si>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</si>
  <si>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</si>
  <si>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</si>
  <si>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</si>
  <si>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</si>
  <si>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</si>
  <si>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</si>
  <si>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</si>
  <si>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</si>
  <si>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</si>
  <si>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</si>
  <si>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</si>
  <si>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</si>
  <si>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</si>
  <si>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</si>
  <si>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</si>
  <si>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</si>
  <si>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</si>
  <si>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</si>
  <si>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</si>
  <si>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</si>
  <si>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</si>
  <si>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</si>
  <si>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</si>
  <si>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</si>
  <si>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</si>
  <si>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</si>
  <si>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</si>
  <si>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</si>
  <si>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</si>
  <si>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</si>
  <si>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</si>
  <si>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</si>
  <si>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</si>
  <si>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</si>
  <si>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</si>
  <si>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</si>
  <si>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</si>
  <si>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</si>
  <si>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</si>
  <si>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</si>
  <si>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</si>
  <si>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</si>
  <si>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</si>
  <si>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</si>
  <si>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</si>
  <si>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</si>
  <si>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</si>
  <si>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</si>
  <si>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</si>
  <si>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</si>
  <si>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</si>
  <si>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</si>
  <si>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</si>
  <si>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</si>
  <si>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</si>
  <si>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</si>
  <si>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</si>
  <si>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</si>
  <si>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</si>
  <si>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</si>
  <si>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</si>
  <si>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</si>
  <si>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</si>
  <si>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</si>
  <si>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</si>
  <si>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</si>
  <si>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</si>
  <si>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</si>
  <si>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</si>
  <si>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</si>
  <si>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</si>
  <si>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</si>
  <si>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</si>
  <si>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</si>
  <si>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</si>
  <si>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</si>
  <si>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</si>
  <si>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</si>
  <si>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</si>
  <si>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</si>
  <si>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</si>
  <si>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</si>
  <si>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</si>
  <si>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</si>
  <si>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</si>
  <si>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</si>
  <si>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</si>
  <si>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</si>
  <si>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</si>
  <si>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</si>
  <si>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</si>
  <si>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</si>
  <si>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</si>
  <si>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</si>
  <si>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</si>
  <si>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</si>
  <si>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</si>
  <si>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</si>
  <si>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</si>
  <si>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</si>
  <si>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</si>
  <si>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</si>
  <si>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</si>
  <si>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</si>
  <si>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</si>
  <si>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</si>
  <si>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</si>
  <si>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</si>
  <si>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</si>
  <si>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</si>
  <si>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</si>
  <si>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</si>
  <si>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</si>
  <si>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</si>
  <si>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</si>
  <si>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</si>
  <si>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</si>
  <si>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</si>
  <si>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</si>
  <si>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</si>
  <si>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</si>
  <si>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</si>
  <si>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</si>
  <si>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</si>
  <si>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</si>
  <si>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</si>
  <si>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</si>
  <si>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</si>
  <si>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</si>
  <si>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</si>
  <si>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</si>
  <si>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</si>
  <si>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</si>
  <si>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</si>
  <si>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</si>
  <si>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</si>
  <si>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</si>
  <si>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</si>
  <si>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</si>
  <si>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</si>
  <si>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</si>
  <si>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</si>
  <si>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</si>
  <si>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</si>
  <si>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</si>
  <si>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</si>
  <si>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</si>
  <si>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</si>
  <si>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</si>
  <si>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</si>
  <si>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</si>
  <si>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</si>
  <si>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</si>
  <si>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</si>
  <si>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</si>
  <si>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</si>
  <si>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</si>
  <si>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</si>
  <si>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</si>
  <si>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</si>
  <si>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</si>
  <si>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</si>
  <si>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</si>
  <si>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</si>
  <si>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</si>
  <si>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</si>
  <si>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</si>
  <si>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</si>
  <si>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</si>
  <si>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</si>
  <si>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</si>
  <si>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</si>
  <si>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</si>
  <si>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</si>
  <si>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</si>
  <si>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</si>
  <si>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</si>
  <si>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</si>
  <si>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</si>
  <si>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</si>
  <si>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</si>
  <si>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</si>
  <si>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</si>
  <si>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</si>
  <si>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</si>
  <si>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</si>
  <si>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</si>
  <si>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</si>
  <si>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</si>
  <si>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</si>
  <si>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</si>
  <si>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</si>
  <si>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</si>
  <si>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</si>
  <si>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</si>
  <si>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</si>
  <si>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</si>
  <si>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</si>
  <si>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</si>
  <si>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</si>
  <si>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</si>
  <si>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</si>
  <si>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</si>
  <si>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</si>
  <si>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</si>
  <si>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</si>
  <si>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</si>
  <si>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</si>
  <si>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</si>
  <si>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</si>
  <si>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</si>
  <si>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</si>
  <si>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</si>
  <si>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</si>
  <si>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</si>
  <si>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</si>
  <si>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</si>
  <si>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</si>
  <si>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</si>
  <si>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</si>
  <si>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</si>
  <si>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</si>
  <si>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</si>
  <si>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</si>
  <si>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</si>
  <si>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</si>
  <si>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</si>
  <si>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</si>
  <si>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</si>
  <si>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</si>
  <si>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</si>
  <si>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</si>
  <si>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</si>
  <si>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</si>
  <si>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</si>
  <si>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</si>
  <si>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</si>
  <si>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</si>
  <si>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</si>
  <si>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</si>
  <si>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</si>
  <si>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</si>
  <si>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</si>
  <si>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</si>
  <si>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</si>
  <si>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</si>
  <si>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</si>
  <si>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</si>
  <si>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</si>
  <si>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</si>
  <si>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</si>
  <si>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</si>
  <si>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</si>
  <si>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</si>
  <si>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</si>
  <si>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</si>
  <si>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</si>
  <si>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</si>
  <si>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</si>
  <si>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</si>
  <si>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</si>
  <si>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</si>
  <si>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</si>
  <si>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</si>
  <si>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</si>
  <si>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</si>
  <si>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</si>
  <si>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</si>
  <si>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</si>
  <si>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</si>
  <si>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</si>
  <si>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</si>
  <si>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</si>
  <si>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</si>
  <si>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</si>
  <si>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</si>
  <si>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</si>
  <si>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</si>
  <si>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</si>
  <si>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</si>
  <si>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</si>
  <si>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</si>
  <si>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</si>
  <si>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</si>
  <si>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</si>
  <si>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</si>
  <si>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</si>
  <si>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</si>
  <si>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</si>
  <si>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</si>
  <si>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</si>
  <si>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</si>
  <si>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</si>
  <si>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</si>
  <si>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</si>
  <si>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</si>
  <si>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</si>
  <si>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</si>
  <si>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</si>
  <si>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</si>
  <si>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</si>
  <si>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</si>
  <si>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</si>
  <si>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</si>
  <si>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</si>
  <si>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</si>
  <si>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</si>
  <si>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</si>
  <si>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</si>
  <si>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</si>
  <si>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</si>
  <si>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</si>
  <si>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</si>
  <si>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</si>
  <si>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</si>
  <si>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</si>
  <si>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</si>
  <si>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</si>
  <si>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</si>
  <si>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</si>
  <si>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</si>
  <si>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</si>
  <si>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</si>
  <si>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</si>
  <si>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</si>
  <si>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</si>
  <si>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</si>
  <si>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</si>
  <si>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</si>
  <si>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</si>
  <si>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</si>
  <si>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</si>
  <si>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</si>
  <si>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</si>
  <si>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</si>
  <si>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</si>
  <si>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</si>
  <si>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</si>
  <si>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</si>
  <si>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</si>
  <si>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</si>
  <si>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</si>
  <si>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</si>
  <si>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</si>
  <si>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</si>
  <si>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</si>
  <si>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</si>
  <si>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</si>
  <si>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</si>
  <si>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</si>
  <si>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</si>
  <si>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</si>
  <si>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</si>
  <si>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</si>
  <si>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</si>
  <si>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</si>
  <si>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</si>
  <si>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</si>
  <si>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</si>
  <si>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</si>
  <si>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</si>
  <si>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</si>
  <si>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</si>
  <si>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</si>
  <si>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</si>
  <si>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</si>
  <si>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</si>
  <si>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</si>
  <si>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</si>
  <si>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</si>
  <si>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</si>
  <si>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</si>
  <si>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</si>
  <si>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</si>
  <si>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</si>
  <si>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</si>
  <si>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</si>
  <si>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</si>
  <si>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</si>
  <si>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</si>
  <si>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</si>
  <si>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</si>
  <si>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</si>
  <si>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</si>
  <si>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</si>
  <si>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</si>
  <si>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</si>
  <si>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</si>
  <si>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</si>
  <si>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</si>
  <si>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</si>
  <si>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</si>
  <si>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</si>
  <si>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</si>
  <si>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</si>
  <si>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</si>
  <si>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</si>
  <si>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</si>
  <si>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</si>
  <si>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</si>
  <si>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</si>
  <si>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</si>
  <si>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</si>
  <si>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</si>
  <si>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</si>
  <si>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</si>
  <si>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</si>
  <si>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</si>
  <si>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</si>
  <si>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</si>
  <si>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</si>
  <si>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</si>
  <si>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</si>
  <si>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</si>
  <si>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</si>
  <si>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</si>
  <si>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</si>
  <si>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</si>
  <si>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</si>
  <si>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</si>
  <si>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</si>
  <si>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</si>
  <si>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</si>
  <si>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</si>
  <si>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</si>
  <si>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</si>
  <si>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</si>
  <si>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</si>
  <si>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</si>
  <si>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</si>
  <si>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</si>
  <si>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</si>
  <si>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</si>
  <si>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</si>
  <si>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</si>
  <si>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</si>
  <si>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</si>
  <si>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</si>
  <si>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</si>
  <si>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</si>
  <si>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</si>
  <si>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</si>
  <si>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</si>
  <si>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</si>
  <si>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</si>
  <si>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</si>
  <si>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</si>
  <si>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</si>
  <si>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</si>
  <si>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</si>
  <si>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</si>
  <si>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</si>
  <si>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</si>
  <si>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</si>
  <si>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</si>
  <si>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</si>
  <si>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</si>
  <si>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</si>
  <si>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</si>
  <si>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</si>
  <si>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</si>
  <si>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</si>
  <si>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</si>
  <si>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</si>
  <si>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</si>
  <si>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</si>
  <si>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</si>
  <si>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</si>
  <si>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</si>
  <si>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</si>
  <si>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</si>
  <si>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</si>
  <si>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</si>
  <si>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</si>
  <si>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</si>
  <si>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</si>
  <si>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</si>
  <si>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</si>
  <si>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</si>
  <si>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</si>
  <si>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</si>
  <si>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</si>
  <si>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</si>
  <si>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</si>
  <si>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</si>
  <si>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</si>
  <si>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</si>
  <si>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</si>
  <si>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</si>
  <si>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</si>
  <si>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</si>
  <si>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</si>
  <si>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</si>
  <si>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</si>
  <si>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</si>
  <si>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</si>
  <si>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</si>
  <si>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</si>
  <si>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</si>
  <si>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</si>
  <si>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</si>
  <si>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</si>
  <si>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</si>
  <si>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</si>
  <si>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</si>
  <si>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</si>
  <si>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</si>
  <si>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</si>
  <si>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</si>
  <si>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</si>
  <si>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</si>
  <si>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</si>
  <si>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</si>
  <si>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</si>
  <si>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</si>
  <si>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</si>
  <si>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</si>
  <si>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</si>
  <si>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</si>
  <si>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</si>
  <si>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</si>
  <si>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</si>
  <si>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</si>
  <si>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</si>
  <si>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</si>
  <si>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</si>
  <si>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</si>
  <si>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</si>
  <si>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</si>
  <si>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</si>
  <si>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</si>
  <si>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</si>
  <si>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</si>
  <si>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</si>
  <si>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</si>
  <si>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</si>
  <si>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</si>
  <si>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</si>
  <si>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</si>
  <si>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</si>
  <si>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</si>
  <si>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</si>
  <si>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</si>
  <si>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</si>
  <si>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</si>
  <si>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</si>
  <si>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</si>
  <si>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</si>
  <si>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</si>
  <si>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</si>
  <si>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</si>
  <si>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</si>
  <si>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</si>
  <si>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</si>
  <si>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</si>
  <si>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</si>
  <si>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</si>
  <si>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</si>
  <si>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</si>
  <si>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</si>
  <si>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</si>
  <si>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</si>
  <si>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</si>
  <si>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</si>
  <si>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</si>
  <si>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</si>
  <si>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</si>
  <si>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</si>
  <si>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</si>
  <si>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</si>
  <si>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</si>
  <si>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</si>
  <si>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</si>
  <si>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</si>
  <si>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</si>
  <si>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</si>
  <si>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</si>
  <si>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</si>
  <si>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</si>
  <si>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</si>
  <si>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</si>
  <si>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</si>
  <si>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</si>
  <si>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</si>
  <si>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</si>
  <si>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</si>
  <si>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</si>
  <si>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</si>
  <si>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</si>
  <si>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</si>
  <si>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</si>
  <si>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</si>
  <si>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</si>
  <si>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</si>
  <si>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</si>
  <si>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</si>
  <si>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</si>
  <si>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</si>
  <si>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</si>
  <si>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</si>
  <si>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</si>
  <si>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</si>
  <si>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</si>
  <si>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</si>
  <si>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</si>
  <si>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</si>
  <si>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</si>
  <si>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</si>
  <si>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</si>
  <si>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</si>
  <si>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</si>
  <si>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</si>
  <si>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</si>
  <si>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</si>
  <si>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</si>
  <si>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</si>
  <si>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</si>
  <si>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</si>
  <si>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</si>
  <si>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</si>
  <si>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</si>
  <si>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</si>
  <si>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</si>
  <si>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</si>
  <si>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</si>
  <si>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</si>
  <si>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</si>
  <si>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</si>
  <si>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</si>
  <si>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</si>
  <si>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</si>
  <si>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</si>
  <si>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</si>
  <si>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</si>
  <si>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</si>
  <si>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</si>
  <si>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</si>
  <si>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</si>
  <si>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</si>
  <si>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</si>
  <si>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</si>
  <si>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</si>
  <si>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</si>
  <si>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</si>
  <si>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</si>
  <si>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</si>
  <si>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</si>
  <si>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</si>
  <si>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</si>
  <si>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</si>
  <si>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</si>
  <si>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</si>
  <si>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</si>
  <si>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</si>
  <si>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</si>
  <si>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</si>
  <si>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</si>
  <si>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</si>
  <si>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</si>
  <si>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</si>
  <si>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</si>
  <si>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</si>
  <si>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</si>
  <si>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</si>
  <si>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</si>
  <si>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</si>
  <si>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</si>
  <si>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</si>
  <si>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</si>
  <si>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</si>
  <si>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</si>
  <si>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</si>
  <si>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</si>
  <si>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</si>
  <si>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</si>
  <si>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</si>
  <si>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</si>
  <si>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</si>
  <si>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</si>
  <si>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</si>
  <si>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</si>
  <si>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</si>
  <si>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</si>
  <si>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</si>
  <si>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</si>
  <si>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</si>
  <si>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</si>
  <si>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</si>
  <si>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</si>
  <si>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</si>
  <si>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</si>
  <si>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</si>
  <si>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</si>
  <si>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</si>
  <si>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</si>
  <si>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</si>
  <si>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</si>
  <si>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</si>
  <si>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</si>
  <si>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</si>
  <si>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</si>
  <si>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</si>
  <si>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</si>
  <si>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</si>
  <si>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</si>
  <si>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</si>
  <si>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</si>
  <si>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</si>
  <si>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</si>
  <si>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</si>
  <si>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</si>
  <si>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</si>
  <si>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</si>
  <si>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</si>
  <si>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</si>
  <si>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</si>
  <si>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</si>
  <si>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</si>
  <si>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</si>
  <si>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</si>
  <si>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</si>
  <si>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</si>
  <si>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</si>
  <si>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</si>
  <si>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</si>
  <si>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</si>
  <si>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</si>
  <si>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</si>
  <si>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</si>
  <si>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</si>
  <si>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</si>
  <si>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</si>
  <si>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</si>
  <si>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</si>
  <si>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</si>
  <si>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</si>
  <si>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</si>
  <si>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</si>
  <si>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</si>
  <si>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</si>
  <si>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</si>
  <si>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</si>
  <si>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</si>
  <si>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</si>
  <si>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</si>
  <si>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</si>
  <si>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</si>
  <si>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</si>
  <si>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</si>
  <si>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</si>
  <si>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</si>
  <si>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</si>
  <si>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</si>
  <si>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</si>
  <si>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</si>
  <si>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</si>
  <si>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</si>
  <si>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</si>
  <si>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</si>
  <si>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</si>
  <si>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</si>
  <si>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</si>
  <si>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</si>
  <si>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</si>
  <si>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</si>
  <si>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</si>
  <si>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</si>
  <si>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</si>
  <si>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</si>
  <si>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</si>
  <si>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</si>
  <si>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</si>
  <si>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</si>
  <si>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</si>
  <si>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</si>
  <si>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</si>
  <si>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</si>
  <si>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</si>
  <si>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</si>
  <si>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</si>
  <si>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</si>
  <si>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</si>
  <si>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</si>
  <si>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</si>
  <si>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</si>
  <si>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</si>
  <si>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</si>
  <si>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</si>
  <si>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</si>
  <si>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</si>
  <si>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</si>
  <si>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</si>
  <si>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</si>
  <si>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</si>
  <si>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</si>
  <si>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</si>
  <si>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</si>
  <si>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</si>
  <si>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</si>
  <si>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</si>
  <si>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</si>
  <si>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</si>
  <si>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</si>
  <si>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</si>
  <si>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</si>
  <si>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</si>
  <si>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</si>
  <si>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</si>
  <si>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</si>
  <si>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</si>
  <si>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</si>
  <si>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</si>
  <si>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</si>
  <si>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</si>
  <si>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</si>
  <si>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</si>
  <si>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</si>
  <si>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</si>
  <si>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</si>
  <si>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</si>
  <si>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</si>
  <si>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</si>
  <si>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</si>
  <si>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</si>
  <si>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</si>
  <si>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</si>
  <si>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</si>
  <si>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</si>
  <si>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</si>
  <si>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</si>
  <si>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</si>
  <si>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</si>
  <si>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</si>
  <si>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</si>
  <si>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</si>
  <si>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</si>
  <si>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</si>
  <si>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</si>
  <si>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</si>
  <si>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</si>
  <si>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</si>
  <si>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</si>
  <si>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</si>
  <si>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</si>
  <si>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</si>
  <si>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</si>
  <si>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</si>
  <si>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</si>
  <si>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</si>
  <si>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</si>
  <si>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</si>
  <si>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</si>
  <si>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</si>
  <si>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</si>
  <si>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</si>
  <si>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</si>
  <si>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</si>
  <si>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</si>
  <si>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</si>
  <si>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</si>
  <si>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</si>
  <si>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</si>
  <si>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</si>
  <si>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</si>
  <si>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</si>
  <si>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</si>
  <si>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</si>
  <si>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</si>
  <si>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</si>
  <si>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</si>
  <si>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</si>
  <si>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</si>
  <si>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</si>
  <si>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</si>
  <si>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</si>
  <si>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</si>
  <si>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</si>
  <si>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</si>
  <si>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</si>
  <si>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</si>
  <si>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</si>
  <si>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</si>
  <si>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</si>
  <si>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</si>
  <si>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</si>
  <si>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</si>
  <si>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</si>
  <si>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</si>
  <si>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</si>
  <si>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</si>
  <si>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</si>
  <si>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</si>
  <si>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</si>
  <si>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</si>
  <si>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</si>
  <si>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</si>
  <si>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</si>
  <si>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</si>
  <si>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</si>
  <si>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</si>
  <si>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</si>
  <si>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</si>
  <si>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</si>
  <si>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</si>
  <si>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</si>
  <si>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</si>
  <si>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</si>
  <si>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</si>
  <si>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</si>
  <si>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</si>
  <si>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</si>
  <si>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</si>
  <si>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</si>
  <si>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</si>
  <si>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</si>
  <si>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</si>
  <si>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</si>
  <si>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</si>
  <si>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</si>
  <si>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</si>
  <si>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</si>
  <si>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</si>
  <si>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</si>
  <si>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</si>
  <si>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</si>
  <si>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</si>
  <si>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</si>
  <si>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</si>
  <si>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</si>
  <si>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</si>
  <si>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</si>
  <si>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</si>
  <si>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</si>
  <si>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</si>
  <si>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</si>
  <si>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</si>
  <si>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</si>
  <si>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</si>
  <si>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</si>
  <si>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</si>
  <si>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</si>
  <si>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</si>
  <si>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</si>
  <si>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</si>
  <si>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</si>
  <si>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</si>
  <si>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</si>
  <si>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</si>
  <si>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</si>
  <si>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</si>
  <si>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</si>
  <si>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</si>
  <si>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</si>
  <si>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</si>
  <si>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</si>
  <si>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</si>
  <si>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</si>
  <si>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</si>
  <si>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</si>
  <si>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</si>
  <si>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</si>
  <si>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</si>
  <si>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</si>
  <si>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</si>
  <si>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</si>
  <si>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</si>
  <si>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</si>
  <si>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</si>
  <si>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</si>
  <si>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</si>
  <si>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</si>
  <si>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</si>
  <si>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</si>
  <si>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</si>
  <si>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</si>
  <si>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</si>
  <si>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</si>
  <si>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</si>
  <si>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</si>
  <si>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</si>
  <si>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</si>
  <si>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</si>
  <si>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</si>
  <si>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</si>
  <si>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</si>
  <si>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</si>
  <si>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</si>
  <si>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</si>
  <si>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</si>
  <si>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</si>
  <si>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</si>
  <si>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</si>
  <si>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</si>
  <si>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</si>
  <si>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</si>
  <si>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</si>
  <si>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</si>
  <si>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</si>
  <si>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</si>
  <si>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</si>
  <si>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</si>
  <si>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</si>
  <si>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</si>
  <si>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</si>
  <si>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</si>
  <si>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</si>
  <si>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</si>
  <si>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</si>
  <si>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</si>
  <si>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</si>
  <si>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</si>
  <si>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</si>
  <si>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</si>
  <si>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</si>
  <si>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</si>
  <si>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</si>
  <si>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</si>
  <si>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</si>
  <si>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</si>
  <si>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</si>
  <si>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</si>
  <si>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</si>
  <si>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</si>
  <si>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</si>
  <si>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</si>
  <si>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</si>
  <si>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</si>
  <si>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</si>
  <si>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</si>
  <si>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</si>
  <si>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</si>
  <si>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</si>
  <si>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</si>
  <si>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</si>
  <si>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</si>
  <si>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</si>
  <si>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</si>
  <si>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</si>
  <si>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</si>
  <si>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</si>
  <si>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</si>
  <si>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</si>
  <si>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</si>
  <si>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</si>
  <si>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</si>
  <si>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</si>
  <si>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</si>
  <si>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</si>
  <si>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</si>
  <si>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</si>
  <si>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</si>
  <si>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</si>
  <si>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</si>
  <si>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</si>
  <si>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</si>
  <si>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</si>
  <si>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</si>
  <si>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</si>
  <si>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</si>
  <si>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</si>
  <si>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</si>
  <si>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</si>
  <si>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</si>
  <si>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</si>
  <si>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</si>
  <si>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</si>
  <si>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</si>
  <si>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</si>
  <si>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</si>
  <si>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</si>
  <si>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</si>
  <si>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</si>
  <si>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</si>
  <si>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</si>
  <si>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</si>
  <si>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</si>
  <si>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</si>
  <si>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</si>
  <si>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</si>
  <si>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</si>
  <si>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</si>
  <si>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</si>
  <si>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</si>
  <si>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</si>
  <si>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</si>
  <si>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</si>
  <si>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</si>
  <si>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</si>
  <si>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</si>
  <si>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</si>
  <si>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</si>
  <si>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</si>
  <si>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</si>
  <si>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</si>
  <si>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</si>
  <si>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</si>
  <si>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</si>
  <si>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</si>
  <si>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</si>
  <si>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</si>
  <si>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</si>
  <si>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</si>
  <si>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</si>
  <si>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</si>
  <si>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</si>
  <si>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</si>
  <si>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</si>
  <si>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</si>
  <si>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</si>
  <si>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</si>
  <si>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</si>
  <si>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</si>
  <si>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</si>
  <si>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</si>
  <si>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</si>
  <si>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</si>
  <si>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</si>
  <si>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</si>
  <si>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</si>
  <si>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</si>
  <si>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</si>
  <si>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</si>
  <si>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</si>
  <si>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</si>
  <si>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</si>
  <si>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</si>
  <si>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</si>
  <si>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</si>
  <si>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</si>
  <si>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</si>
  <si>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</si>
  <si>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</si>
  <si>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</si>
  <si>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</si>
  <si>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</si>
  <si>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</si>
  <si>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</si>
  <si>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</si>
  <si>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</si>
  <si>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</si>
  <si>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</si>
  <si>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</si>
  <si>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</si>
  <si>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</si>
  <si>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</si>
  <si>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</si>
  <si>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</si>
  <si>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</si>
  <si>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</si>
  <si>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</si>
  <si>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</si>
  <si>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</si>
  <si>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</si>
  <si>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</si>
  <si>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</si>
  <si>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</si>
  <si>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</si>
  <si>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</si>
  <si>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</si>
  <si>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</si>
  <si>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</si>
  <si>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</si>
  <si>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</si>
  <si>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</si>
  <si>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</si>
  <si>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</si>
  <si>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</si>
  <si>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</si>
  <si>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</si>
  <si>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</si>
  <si>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</si>
  <si>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</si>
  <si>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</si>
  <si>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</si>
  <si>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</si>
  <si>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</si>
  <si>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</si>
  <si>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</si>
  <si>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</si>
  <si>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</si>
  <si>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</si>
  <si>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</si>
  <si>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</si>
  <si>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</si>
  <si>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</si>
  <si>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</si>
  <si>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</si>
  <si>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</si>
  <si>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</si>
  <si>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</si>
  <si>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</si>
  <si>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</si>
  <si>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</si>
  <si>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</si>
  <si>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</si>
  <si>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</si>
  <si>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</si>
  <si>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</si>
  <si>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</si>
  <si>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</si>
  <si>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</si>
  <si>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</si>
  <si>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</si>
  <si>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</si>
  <si>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</si>
  <si>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</si>
  <si>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</si>
  <si>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</si>
  <si>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</si>
  <si>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</si>
  <si>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</si>
  <si>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</si>
  <si>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</si>
  <si>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</si>
  <si>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</si>
  <si>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</si>
  <si>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</si>
  <si>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</si>
  <si>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</si>
  <si>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</si>
  <si>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</si>
  <si>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</si>
  <si>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</si>
  <si>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</si>
  <si>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</si>
  <si>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</si>
  <si>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</si>
  <si>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</si>
  <si>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</si>
  <si>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</si>
  <si>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</si>
  <si>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</si>
  <si>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</si>
  <si>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</si>
  <si>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</si>
  <si>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</si>
  <si>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</si>
  <si>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</si>
  <si>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</si>
  <si>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</si>
  <si>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</si>
  <si>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</si>
  <si>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</si>
  <si>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</si>
  <si>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</si>
  <si>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</si>
  <si>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</si>
  <si>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</si>
  <si>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</si>
  <si>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</si>
  <si>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</si>
  <si>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</si>
  <si>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</si>
  <si>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</si>
  <si>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</si>
  <si>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</si>
  <si>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</si>
  <si>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</si>
  <si>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</si>
  <si>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</si>
  <si>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</si>
  <si>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</si>
  <si>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</si>
  <si>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</si>
  <si>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</si>
  <si>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</si>
  <si>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</si>
  <si>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</si>
  <si>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</si>
  <si>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</si>
  <si>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</si>
  <si>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</si>
  <si>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</si>
  <si>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</si>
  <si>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</si>
  <si>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</si>
  <si>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</si>
  <si>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</si>
  <si>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</si>
  <si>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</si>
  <si>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</si>
  <si>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</si>
  <si>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</si>
  <si>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</si>
  <si>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</si>
  <si>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</si>
  <si>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</si>
  <si>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</si>
  <si>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</si>
  <si>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</si>
  <si>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</si>
  <si>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</si>
  <si>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</si>
  <si>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</si>
  <si>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</si>
  <si>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</si>
  <si>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</si>
  <si>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</si>
  <si>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</si>
  <si>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</si>
  <si>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</si>
  <si>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</si>
  <si>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</si>
  <si>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</si>
  <si>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</si>
  <si>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</si>
  <si>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</si>
  <si>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</si>
  <si>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</si>
  <si>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</si>
  <si>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</si>
  <si>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</si>
  <si>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</si>
  <si>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</si>
  <si>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</si>
  <si>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</si>
  <si>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</si>
  <si>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</si>
  <si>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</si>
  <si>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</si>
  <si>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</si>
  <si>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</si>
  <si>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</si>
  <si>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</si>
  <si>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</si>
  <si>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</si>
  <si>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</si>
  <si>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</si>
  <si>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</si>
  <si>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</si>
  <si>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</si>
  <si>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</si>
  <si>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</si>
  <si>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</si>
  <si>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</si>
  <si>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</si>
  <si>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</si>
  <si>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</si>
  <si>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</si>
  <si>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</si>
  <si>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</si>
  <si>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</si>
  <si>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</si>
  <si>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</si>
  <si>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</si>
  <si>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</si>
  <si>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</si>
  <si>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</si>
  <si>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</si>
  <si>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</si>
  <si>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</si>
  <si>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</si>
  <si>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</si>
  <si>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</si>
  <si>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</si>
  <si>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</si>
  <si>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</si>
  <si>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</si>
  <si>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</si>
  <si>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</si>
  <si>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</si>
  <si>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</si>
  <si>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</si>
  <si>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</si>
  <si>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</si>
  <si>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</si>
  <si>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</si>
  <si>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</si>
  <si>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</si>
  <si>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</si>
  <si>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</si>
  <si>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</si>
  <si>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</si>
  <si>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</si>
  <si>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</si>
  <si>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</si>
  <si>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</si>
  <si>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</si>
  <si>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</si>
  <si>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</si>
  <si>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</si>
  <si>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</si>
  <si>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</si>
  <si>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</si>
  <si>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</si>
  <si>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</si>
  <si>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</si>
  <si>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</si>
  <si>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</si>
  <si>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</si>
  <si>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</si>
  <si>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</si>
  <si>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</si>
  <si>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</si>
  <si>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</si>
  <si>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</si>
  <si>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</si>
  <si>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</si>
  <si>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</si>
  <si>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</si>
  <si>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</si>
  <si>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</si>
  <si>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</si>
  <si>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</si>
  <si>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</si>
  <si>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</si>
  <si>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</si>
  <si>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</si>
  <si>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</si>
  <si>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</si>
  <si>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</si>
  <si>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</si>
  <si>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</si>
  <si>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</si>
  <si>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</si>
  <si>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</si>
  <si>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</si>
  <si>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</si>
  <si>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</si>
  <si>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</si>
  <si>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</si>
  <si>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</si>
  <si>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</si>
  <si>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</si>
  <si>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</si>
  <si>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</si>
  <si>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</si>
  <si>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</si>
  <si>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</si>
  <si>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</si>
  <si>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</si>
  <si>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</si>
  <si>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</si>
  <si>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</si>
  <si>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</si>
  <si>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</si>
  <si>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</si>
  <si>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</si>
  <si>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</si>
  <si>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</si>
  <si>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</si>
  <si>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</si>
  <si>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</si>
  <si>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</si>
  <si>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</si>
  <si>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</si>
  <si>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</si>
  <si>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</si>
  <si>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</si>
  <si>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</si>
  <si>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</si>
  <si>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</si>
  <si>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</si>
  <si>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</si>
  <si>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</si>
  <si>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</si>
  <si>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</si>
  <si>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</si>
  <si>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</si>
  <si>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</si>
  <si>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</si>
  <si>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</si>
  <si>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</si>
  <si>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</si>
  <si>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</si>
  <si>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</si>
  <si>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</si>
  <si>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</si>
  <si>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</si>
  <si>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</si>
  <si>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</si>
  <si>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</si>
  <si>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</si>
  <si>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</si>
  <si>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</si>
  <si>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</si>
  <si>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</si>
  <si>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</si>
  <si>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</si>
  <si>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</si>
  <si>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</si>
  <si>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</si>
  <si>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</si>
  <si>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</si>
  <si>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</si>
  <si>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</si>
  <si>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</si>
  <si>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</si>
  <si>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</si>
  <si>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</si>
  <si>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</si>
  <si>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</si>
  <si>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</si>
  <si>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</si>
  <si>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</si>
  <si>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</si>
  <si>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</si>
  <si>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</si>
  <si>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</si>
  <si>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</si>
  <si>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</si>
  <si>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</si>
  <si>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</si>
  <si>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</si>
  <si>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</si>
  <si>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</si>
  <si>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</si>
  <si>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</si>
  <si>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</si>
  <si>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</si>
  <si>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</si>
  <si>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</si>
  <si>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</si>
  <si>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</si>
  <si>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</si>
  <si>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</si>
  <si>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</si>
  <si>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</si>
  <si>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</si>
  <si>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</si>
  <si>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</si>
  <si>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</si>
  <si>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</si>
  <si>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</si>
  <si>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</si>
  <si>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</si>
  <si>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</si>
  <si>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</si>
  <si>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</si>
  <si>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</si>
  <si>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</si>
  <si>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</si>
  <si>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</si>
  <si>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</si>
  <si>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</si>
  <si>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</si>
  <si>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</si>
  <si>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</si>
  <si>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</si>
  <si>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</si>
  <si>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</si>
  <si>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</si>
  <si>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</si>
  <si>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</si>
  <si>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</si>
  <si>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</si>
  <si>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</si>
  <si>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</si>
  <si>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</si>
  <si>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</si>
  <si>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</si>
  <si>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</si>
  <si>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</si>
  <si>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</si>
  <si>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</si>
  <si>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</si>
  <si>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</si>
  <si>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</si>
  <si>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</si>
  <si>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</si>
  <si>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</si>
  <si>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</si>
  <si>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</si>
  <si>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</si>
  <si>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</si>
  <si>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</si>
  <si>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</si>
  <si>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</si>
  <si>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</si>
  <si>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</si>
  <si>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</si>
  <si>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</si>
  <si>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</si>
  <si>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</si>
  <si>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</si>
  <si>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</si>
  <si>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</si>
  <si>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</si>
  <si>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</si>
  <si>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</si>
  <si>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</si>
  <si>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</si>
  <si>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</si>
  <si>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</si>
  <si>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</si>
  <si>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</si>
  <si>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</si>
  <si>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</si>
  <si>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</si>
  <si>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</si>
  <si>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</si>
  <si>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</si>
  <si>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</si>
  <si>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</si>
  <si>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</si>
  <si>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</si>
  <si>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</si>
  <si>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</si>
  <si>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</si>
  <si>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</si>
  <si>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</si>
  <si>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</si>
  <si>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</si>
  <si>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</si>
  <si>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</si>
  <si>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</si>
  <si>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</si>
  <si>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</si>
  <si>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</si>
  <si>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</si>
  <si>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</si>
  <si>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</si>
  <si>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</si>
  <si>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</si>
  <si>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</si>
  <si>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</si>
  <si>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</si>
  <si>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</si>
  <si>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</si>
  <si>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</si>
  <si>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</si>
  <si>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</si>
  <si>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</si>
  <si>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</si>
  <si>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</si>
  <si>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</si>
  <si>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</si>
  <si>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</si>
  <si>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</si>
  <si>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</si>
  <si>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</si>
  <si>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</si>
  <si>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</si>
  <si>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</si>
  <si>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</si>
  <si>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</si>
  <si>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</si>
  <si>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</si>
  <si>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</si>
  <si>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</si>
  <si>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</si>
  <si>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</si>
  <si>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</si>
  <si>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</si>
  <si>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</si>
  <si>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</si>
  <si>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</si>
  <si>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</si>
  <si>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</si>
  <si>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</si>
  <si>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</si>
  <si>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</si>
  <si>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</si>
  <si>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</si>
  <si>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</si>
  <si>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</si>
  <si>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</si>
  <si>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</si>
  <si>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</si>
  <si>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</si>
  <si>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</si>
  <si>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</si>
  <si>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</si>
  <si>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</si>
  <si>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</si>
  <si>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</si>
  <si>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</si>
  <si>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</si>
  <si>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</si>
  <si>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</si>
  <si>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</si>
  <si>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</si>
  <si>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</si>
  <si>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</si>
  <si>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</si>
  <si>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</si>
  <si>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</si>
  <si>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</si>
  <si>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</si>
  <si>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</si>
  <si>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</si>
  <si>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</si>
  <si>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</si>
  <si>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</si>
  <si>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</si>
  <si>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</si>
  <si>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</si>
  <si>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</si>
  <si>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</si>
  <si>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</si>
  <si>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</si>
  <si>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</si>
  <si>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</si>
  <si>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</si>
  <si>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</si>
  <si>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</si>
  <si>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</si>
  <si>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</si>
  <si>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</si>
  <si>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</si>
  <si>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</si>
  <si>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</si>
  <si>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</si>
  <si>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</si>
  <si>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</si>
  <si>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</si>
  <si>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</si>
  <si>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</si>
  <si>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</si>
  <si>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</si>
  <si>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</si>
  <si>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</si>
  <si>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</si>
  <si>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</si>
  <si>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</si>
  <si>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</si>
  <si>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</si>
  <si>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</si>
  <si>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</si>
  <si>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</si>
  <si>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</si>
  <si>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</si>
  <si>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</si>
  <si>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</si>
  <si>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</si>
  <si>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</si>
  <si>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</si>
  <si>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</si>
  <si>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</si>
  <si>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</si>
  <si>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</si>
  <si>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</si>
  <si>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</si>
  <si>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</si>
  <si>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</si>
  <si>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</si>
  <si>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</si>
  <si>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</si>
  <si>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</si>
  <si>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</si>
  <si>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</si>
  <si>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</si>
  <si>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</si>
  <si>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</si>
  <si>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</si>
  <si>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</si>
  <si>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</si>
  <si>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</si>
  <si>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</si>
  <si>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</si>
  <si>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</si>
  <si>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</si>
  <si>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</si>
  <si>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</si>
  <si>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</si>
  <si>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</si>
  <si>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</si>
  <si>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</si>
  <si>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</si>
  <si>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</si>
  <si>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</si>
  <si>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</si>
  <si>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</si>
  <si>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</si>
  <si>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</si>
  <si>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</si>
  <si>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</si>
  <si>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</si>
  <si>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</si>
  <si>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</si>
  <si>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</si>
  <si>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</si>
  <si>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</si>
  <si>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</si>
  <si>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</si>
  <si>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</si>
  <si>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</si>
  <si>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</si>
  <si>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</si>
  <si>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</si>
  <si>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</si>
  <si>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</si>
  <si>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</si>
  <si>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</si>
  <si>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</si>
  <si>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</si>
  <si>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</si>
  <si>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</si>
  <si>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</si>
  <si>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</si>
  <si>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</si>
  <si>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</si>
  <si>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</si>
  <si>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</si>
  <si>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</si>
  <si>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</si>
  <si>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</si>
  <si>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</si>
  <si>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</si>
  <si>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</si>
  <si>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</si>
  <si>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</si>
  <si>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</si>
  <si>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</si>
  <si>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</si>
  <si>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</si>
  <si>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</si>
  <si>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</si>
  <si>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</si>
  <si>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</si>
  <si>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</si>
  <si>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</si>
  <si>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</si>
  <si>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</si>
  <si>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</si>
  <si>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</si>
  <si>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</si>
  <si>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</si>
  <si>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</si>
  <si>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</si>
  <si>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</si>
  <si>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</si>
  <si>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</si>
  <si>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</si>
  <si>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</si>
  <si>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</si>
  <si>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</si>
  <si>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</si>
  <si>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</si>
  <si>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</si>
  <si>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</si>
  <si>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</si>
  <si>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</si>
  <si>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</si>
  <si>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</si>
  <si>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</si>
  <si>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</si>
  <si>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</si>
  <si>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</si>
  <si>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</si>
  <si>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</si>
  <si>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</si>
  <si>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</si>
  <si>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</si>
  <si>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</si>
  <si>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</si>
  <si>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</si>
  <si>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</si>
  <si>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</si>
  <si>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</si>
  <si>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</si>
  <si>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</si>
  <si>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</si>
  <si>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</si>
  <si>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</si>
  <si>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</si>
  <si>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</si>
  <si>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</si>
  <si>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</si>
  <si>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</si>
  <si>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</si>
  <si>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</si>
  <si>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</si>
  <si>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</si>
  <si>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</si>
  <si>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</si>
  <si>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</si>
  <si>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</si>
  <si>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</si>
  <si>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</si>
  <si>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</si>
  <si>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</si>
  <si>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</si>
  <si>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</si>
  <si>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</si>
  <si>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</si>
  <si>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</si>
  <si>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</si>
  <si>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</si>
  <si>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</si>
  <si>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</si>
  <si>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</si>
  <si>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</si>
  <si>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</si>
  <si>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</si>
  <si>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</si>
  <si>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</si>
  <si>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</si>
  <si>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</si>
  <si>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</si>
  <si>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</si>
  <si>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</si>
  <si>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</si>
  <si>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</si>
  <si>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</si>
  <si>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</si>
  <si>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</si>
  <si>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</si>
  <si>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</si>
  <si>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</si>
  <si>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</si>
  <si>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</si>
  <si>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</si>
  <si>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</si>
  <si>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</si>
  <si>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</si>
  <si>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</si>
  <si>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</si>
  <si>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</si>
  <si>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</si>
  <si>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</si>
  <si>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</si>
  <si>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</si>
  <si>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</si>
  <si>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</si>
  <si>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</si>
  <si>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</si>
  <si>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</si>
  <si>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</si>
  <si>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</si>
  <si>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</si>
  <si>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</si>
  <si>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</si>
  <si>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</si>
  <si>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</si>
  <si>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</si>
  <si>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</si>
  <si>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</si>
  <si>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</si>
  <si>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</si>
  <si>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</si>
  <si>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</si>
  <si>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</si>
  <si>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</si>
  <si>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</si>
  <si>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</si>
  <si>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</si>
  <si>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</si>
  <si>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</si>
  <si>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</si>
  <si>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</si>
  <si>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</si>
  <si>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</si>
  <si>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</si>
  <si>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</si>
  <si>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</si>
  <si>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</si>
  <si>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</si>
  <si>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</si>
  <si>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</si>
  <si>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</si>
  <si>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</si>
  <si>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</si>
  <si>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</si>
  <si>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</si>
  <si>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</si>
  <si>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</si>
  <si>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</si>
  <si>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</si>
  <si>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</si>
  <si>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</si>
  <si>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</si>
  <si>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</si>
  <si>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</si>
  <si>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</si>
  <si>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</si>
  <si>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</si>
  <si>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</si>
  <si>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</si>
  <si>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</si>
  <si>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</si>
  <si>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</si>
  <si>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</si>
  <si>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</si>
  <si>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</si>
  <si>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</si>
  <si>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</si>
  <si>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</si>
  <si>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</si>
  <si>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</si>
  <si>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</si>
  <si>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</si>
  <si>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</si>
  <si>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</si>
  <si>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</si>
  <si>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</si>
  <si>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</si>
  <si>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</si>
  <si>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</si>
  <si>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</si>
  <si>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</si>
  <si>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</si>
  <si>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</si>
  <si>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</si>
  <si>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</si>
  <si>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</si>
  <si>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</si>
  <si>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</si>
  <si>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</si>
  <si>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</si>
  <si>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</si>
  <si>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</si>
  <si>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</si>
  <si>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</si>
  <si>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</si>
  <si>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</si>
  <si>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</si>
  <si>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</si>
  <si>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</si>
  <si>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</si>
  <si>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</si>
  <si>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</si>
  <si>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</si>
  <si>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</si>
  <si>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</si>
  <si>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</si>
  <si>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</si>
  <si>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</si>
  <si>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</si>
  <si>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</si>
  <si>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</si>
  <si>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</si>
  <si>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</si>
  <si>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</si>
  <si>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</si>
  <si>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</si>
  <si>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</si>
  <si>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</si>
  <si>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</si>
  <si>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</si>
  <si>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</si>
  <si>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</si>
  <si>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</si>
  <si>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</si>
  <si>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</si>
  <si>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</si>
  <si>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</si>
  <si>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</si>
  <si>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</si>
  <si>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</si>
  <si>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</si>
  <si>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</si>
  <si>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</si>
  <si>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</si>
  <si>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</si>
  <si>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</si>
  <si>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</si>
  <si>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</si>
  <si>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</si>
  <si>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</si>
  <si>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</si>
  <si>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</si>
  <si>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</si>
  <si>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</si>
  <si>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</si>
  <si>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</si>
  <si>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</si>
  <si>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</si>
  <si>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</si>
  <si>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</si>
  <si>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</si>
  <si>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</si>
  <si>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</si>
  <si>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</si>
  <si>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</si>
  <si>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</si>
  <si>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</si>
  <si>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</si>
  <si>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</si>
  <si>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</si>
  <si>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</si>
  <si>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</si>
  <si>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</si>
  <si>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</si>
  <si>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</si>
  <si>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</si>
  <si>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</si>
  <si>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</si>
  <si>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</si>
  <si>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</si>
  <si>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</si>
  <si>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</si>
  <si>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</si>
  <si>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</si>
  <si>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</si>
  <si>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</si>
  <si>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</si>
  <si>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</si>
  <si>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</si>
  <si>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</si>
  <si>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</si>
  <si>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</si>
  <si>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</si>
  <si>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</si>
  <si>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</si>
  <si>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</si>
  <si>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</si>
  <si>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</si>
  <si>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</si>
  <si>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</si>
  <si>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</si>
  <si>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</si>
  <si>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</si>
  <si>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</si>
  <si>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</si>
  <si>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</si>
  <si>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</si>
  <si>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</si>
  <si>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</si>
  <si>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</si>
  <si>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</si>
  <si>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</si>
  <si>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</si>
  <si>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</si>
  <si>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</si>
  <si>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</si>
  <si>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</si>
  <si>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</si>
  <si>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</si>
  <si>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</si>
  <si>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</si>
  <si>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</si>
  <si>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</si>
  <si>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</si>
  <si>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</si>
  <si>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</si>
  <si>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</si>
  <si>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</si>
  <si>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</si>
  <si>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</si>
  <si>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</si>
  <si>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</si>
  <si>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</si>
  <si>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</si>
  <si>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</si>
  <si>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</si>
  <si>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</si>
  <si>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</si>
  <si>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</si>
  <si>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</si>
  <si>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</si>
  <si>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</si>
  <si>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</si>
  <si>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</si>
  <si>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</si>
  <si>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</si>
  <si>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</si>
  <si>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</si>
  <si>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</si>
  <si>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</si>
  <si>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</si>
  <si>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</si>
  <si>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</si>
  <si>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</si>
  <si>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</si>
  <si>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</si>
  <si>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</si>
  <si>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</si>
  <si>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</si>
  <si>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</si>
  <si>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</si>
  <si>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</si>
  <si>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</si>
  <si>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</si>
  <si>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</si>
  <si>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</si>
  <si>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</si>
  <si>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</si>
  <si>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</si>
  <si>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</si>
  <si>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</si>
  <si>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</si>
  <si>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</si>
  <si>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</si>
  <si>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</si>
  <si>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</si>
  <si>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</si>
  <si>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</si>
  <si>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</si>
  <si>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</si>
  <si>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</si>
  <si>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</si>
  <si>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</si>
  <si>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</si>
  <si>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</si>
  <si>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</si>
  <si>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</si>
  <si>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</si>
  <si>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</si>
  <si>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</si>
  <si>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</si>
  <si>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</si>
  <si>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</si>
  <si>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</si>
  <si>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</si>
  <si>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</si>
  <si>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</si>
  <si>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</si>
  <si>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</si>
  <si>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</si>
  <si>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</si>
  <si>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</si>
  <si>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</si>
  <si>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</si>
  <si>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</si>
  <si>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</si>
  <si>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</si>
  <si>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</si>
  <si>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</si>
  <si>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</si>
  <si>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</si>
  <si>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</si>
  <si>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</si>
  <si>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</si>
  <si>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</si>
  <si>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</si>
  <si>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</si>
  <si>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</si>
  <si>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</si>
  <si>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</si>
  <si>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</si>
  <si>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</si>
  <si>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</si>
  <si>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</si>
  <si>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</si>
  <si>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</si>
  <si>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</si>
  <si>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</si>
  <si>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</si>
  <si>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</si>
  <si>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</si>
  <si>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</si>
  <si>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</si>
  <si>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</si>
  <si>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</si>
  <si>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</si>
  <si>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</si>
  <si>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</si>
  <si>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</si>
  <si>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</si>
  <si>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</si>
  <si>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</si>
  <si>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</si>
  <si>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</si>
  <si>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</si>
  <si>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</si>
  <si>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</si>
  <si>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</si>
  <si>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</si>
  <si>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</si>
  <si>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</si>
  <si>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</si>
  <si>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</si>
  <si>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</si>
  <si>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</si>
  <si>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</si>
  <si>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</si>
  <si>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</si>
  <si>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</si>
  <si>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</si>
  <si>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</si>
  <si>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</si>
  <si>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</si>
  <si>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</si>
  <si>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</si>
  <si>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</si>
  <si>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</si>
  <si>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</si>
  <si>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</si>
  <si>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</si>
  <si>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</si>
  <si>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</si>
  <si>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</si>
  <si>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</si>
  <si>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</si>
  <si>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</si>
  <si>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</si>
  <si>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</si>
  <si>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</si>
  <si>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</si>
  <si>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</si>
  <si>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</si>
  <si>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</si>
  <si>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</si>
  <si>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</si>
  <si>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</si>
  <si>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</si>
  <si>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</si>
  <si>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</si>
  <si>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</si>
  <si>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</si>
  <si>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</si>
  <si>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</si>
  <si>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</si>
  <si>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</si>
  <si>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</si>
  <si>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</si>
  <si>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</si>
  <si>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</si>
  <si>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</si>
  <si>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</si>
  <si>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</si>
  <si>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</si>
  <si>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</si>
  <si>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</si>
  <si>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</si>
  <si>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</si>
  <si>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</si>
  <si>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</si>
  <si>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</si>
  <si>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</si>
  <si>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</si>
  <si>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</si>
  <si>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</si>
  <si>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</si>
  <si>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</si>
  <si>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</si>
  <si>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</si>
  <si>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</si>
  <si>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</si>
  <si>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</si>
  <si>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</si>
  <si>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</si>
  <si>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</si>
  <si>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</si>
  <si>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</si>
  <si>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</si>
  <si>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</si>
  <si>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</si>
  <si>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</si>
  <si>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</si>
  <si>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</si>
  <si>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</si>
  <si>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</si>
  <si>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</si>
  <si>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</si>
  <si>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</si>
  <si>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</si>
  <si>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</si>
  <si>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</si>
  <si>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</si>
  <si>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</si>
  <si>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</si>
  <si>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</si>
  <si>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</si>
  <si>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</si>
  <si>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</si>
  <si>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</si>
  <si>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</si>
  <si>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</si>
  <si>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</si>
  <si>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</si>
  <si>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</si>
  <si>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</si>
  <si>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</si>
  <si>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</si>
  <si>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</si>
  <si>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</si>
  <si>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</si>
  <si>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</si>
  <si>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</si>
  <si>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</si>
  <si>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</si>
  <si>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</si>
  <si>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</si>
  <si>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</si>
  <si>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</si>
  <si>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</si>
  <si>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</si>
  <si>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</si>
  <si>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</si>
  <si>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</si>
  <si>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</si>
  <si>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</si>
  <si>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</si>
  <si>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</si>
  <si>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</si>
  <si>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</si>
  <si>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</si>
  <si>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</si>
  <si>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</si>
  <si>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</si>
  <si>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</si>
  <si>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</si>
  <si>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</si>
  <si>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</si>
  <si>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</si>
  <si>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</si>
  <si>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</si>
  <si>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</si>
  <si>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</si>
  <si>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</si>
  <si>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</si>
  <si>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</si>
  <si>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</si>
  <si>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</si>
  <si>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</si>
  <si>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</si>
  <si>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</si>
  <si>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</si>
  <si>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</si>
  <si>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</si>
  <si>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</si>
  <si>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</si>
  <si>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</si>
  <si>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</si>
  <si>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</si>
  <si>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</si>
  <si>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</si>
  <si>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</si>
  <si>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</si>
  <si>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</si>
  <si>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</si>
  <si>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</si>
  <si>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</si>
  <si>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</si>
  <si>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</si>
  <si>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</si>
  <si>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</si>
  <si>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</si>
  <si>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</si>
  <si>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</si>
  <si>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</si>
  <si>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</si>
  <si>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</si>
  <si>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</si>
  <si>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</si>
  <si>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</si>
  <si>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</si>
  <si>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</si>
  <si>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</si>
  <si>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</si>
  <si>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</si>
  <si>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</si>
  <si>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</si>
  <si>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</si>
  <si>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</si>
  <si>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</si>
  <si>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</si>
  <si>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</si>
  <si>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</si>
  <si>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</si>
  <si>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</si>
  <si>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</si>
  <si>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</si>
  <si>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</si>
  <si>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</si>
  <si>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</si>
  <si>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</si>
  <si>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</si>
  <si>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</si>
  <si>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</si>
  <si>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</si>
  <si>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</si>
  <si>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</si>
  <si>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</si>
  <si>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</si>
  <si>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</si>
  <si>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</si>
  <si>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</si>
  <si>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</si>
  <si>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</si>
  <si>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</si>
  <si>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</si>
  <si>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</si>
  <si>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</si>
  <si>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</si>
  <si>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</si>
  <si>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</si>
  <si>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</si>
  <si>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</si>
  <si>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</si>
  <si>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</si>
  <si>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</si>
  <si>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</si>
  <si>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</si>
  <si>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</si>
  <si>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</si>
  <si>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</si>
  <si>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</si>
  <si>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</si>
  <si>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</si>
  <si>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</si>
  <si>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</si>
  <si>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</si>
  <si>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</si>
  <si>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</si>
  <si>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</si>
  <si>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</si>
  <si>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</si>
  <si>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</si>
  <si>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</si>
  <si>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</si>
  <si>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</si>
  <si>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</si>
  <si>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</si>
  <si>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</si>
  <si>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</si>
  <si>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</si>
  <si>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</si>
  <si>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</si>
  <si>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</si>
  <si>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</si>
  <si>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</si>
  <si>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</si>
  <si>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</si>
  <si>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</si>
  <si>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</si>
  <si>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</si>
  <si>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</si>
  <si>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</si>
  <si>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</si>
  <si>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</si>
  <si>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</si>
  <si>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</si>
  <si>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</si>
  <si>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</si>
  <si>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</si>
  <si>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</si>
  <si>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</si>
  <si>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</si>
  <si>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</si>
  <si>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</si>
  <si>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</si>
  <si>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</si>
  <si>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</si>
  <si>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</si>
  <si>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</si>
  <si>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</si>
  <si>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</si>
  <si>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</si>
  <si>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</si>
  <si>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</si>
  <si>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</si>
  <si>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</si>
  <si>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</si>
  <si>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</si>
  <si>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</si>
  <si>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</si>
  <si>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</si>
  <si>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</si>
  <si>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</si>
  <si>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</si>
  <si>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</si>
  <si>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</si>
  <si>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</si>
  <si>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</si>
  <si>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</si>
  <si>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</si>
  <si>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</si>
  <si>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</si>
  <si>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</si>
  <si>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</si>
  <si>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</si>
  <si>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</si>
  <si>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</si>
  <si>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</si>
  <si>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</si>
  <si>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</si>
  <si>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</si>
  <si>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</si>
  <si>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</si>
  <si>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</si>
  <si>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</si>
  <si>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</si>
  <si>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</si>
  <si>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</si>
  <si>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</si>
  <si>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</si>
  <si>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</si>
  <si>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</si>
  <si>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</si>
  <si>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</si>
  <si>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</si>
  <si>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</si>
  <si>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</si>
  <si>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</si>
  <si>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</si>
  <si>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</si>
  <si>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</si>
  <si>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</si>
  <si>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</si>
  <si>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</si>
  <si>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</si>
  <si>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</si>
  <si>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</si>
  <si>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</si>
  <si>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</si>
  <si>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</si>
  <si>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</si>
  <si>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</si>
  <si>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</si>
  <si>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</si>
  <si>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</si>
  <si>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</si>
  <si>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</si>
  <si>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</si>
  <si>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</si>
  <si>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</si>
  <si>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</si>
  <si>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</si>
  <si>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</si>
  <si>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</si>
  <si>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</si>
  <si>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</si>
  <si>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</si>
  <si>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</si>
  <si>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</si>
  <si>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</si>
  <si>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</si>
  <si>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</si>
  <si>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</si>
  <si>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</si>
  <si>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</si>
  <si>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</si>
  <si>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</si>
  <si>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</si>
  <si>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</si>
  <si>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</si>
  <si>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</si>
  <si>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</si>
  <si>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</si>
  <si>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</si>
  <si>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</si>
  <si>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</si>
  <si>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</si>
  <si>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</si>
  <si>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</si>
  <si>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</si>
  <si>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</si>
  <si>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</si>
  <si>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</si>
  <si>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</si>
  <si>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</si>
  <si>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</si>
  <si>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</si>
  <si>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</si>
  <si>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</si>
  <si>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</si>
  <si>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</si>
  <si>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</si>
  <si>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</si>
  <si>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</si>
  <si>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</si>
  <si>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</si>
  <si>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</si>
  <si>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</si>
  <si>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</si>
  <si>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</si>
  <si>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</si>
  <si>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</si>
  <si>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</si>
  <si>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</si>
  <si>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</si>
  <si>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</si>
  <si>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</si>
  <si>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</si>
  <si>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</si>
  <si>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</si>
  <si>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</si>
  <si>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</si>
  <si>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</si>
  <si>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</si>
  <si>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</si>
  <si>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</si>
  <si>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</si>
  <si>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</si>
  <si>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</si>
  <si>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</si>
  <si>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</si>
  <si>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</si>
  <si>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</si>
  <si>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</si>
  <si>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</si>
  <si>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</si>
  <si>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</si>
  <si>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</si>
  <si>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</si>
  <si>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</si>
  <si>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</si>
  <si>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</si>
  <si>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</si>
  <si>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</si>
  <si>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</si>
  <si>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</si>
  <si>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</si>
  <si>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</si>
  <si>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</si>
  <si>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</si>
  <si>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</si>
  <si>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</si>
  <si>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</si>
  <si>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</si>
  <si>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</si>
  <si>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</si>
  <si>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</si>
  <si>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</si>
  <si>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</si>
  <si>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</si>
  <si>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</si>
  <si>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</si>
  <si>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</si>
  <si>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</si>
  <si>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</si>
  <si>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</si>
  <si>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</si>
  <si>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</si>
  <si>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</si>
  <si>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</si>
  <si>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</si>
  <si>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</si>
  <si>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</si>
  <si>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</si>
  <si>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</si>
  <si>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</si>
  <si>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</si>
  <si>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</si>
  <si>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</si>
  <si>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</si>
  <si>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</si>
  <si>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</si>
  <si>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</si>
  <si>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</si>
  <si>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</si>
  <si>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</si>
  <si>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</si>
  <si>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</si>
  <si>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</si>
  <si>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</si>
  <si>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</si>
  <si>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</si>
  <si>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</si>
  <si>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</si>
  <si>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</si>
  <si>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</si>
  <si>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</si>
  <si>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</si>
  <si>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</si>
  <si>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</si>
  <si>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</si>
  <si>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</si>
  <si>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</si>
  <si>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</si>
  <si>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</si>
  <si>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</si>
  <si>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</si>
  <si>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</si>
  <si>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</si>
  <si>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</si>
  <si>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</si>
  <si>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</si>
  <si>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</si>
  <si>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</si>
  <si>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</si>
  <si>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</si>
  <si>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</si>
  <si>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</si>
  <si>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</si>
  <si>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</si>
  <si>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</si>
  <si>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</si>
  <si>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</si>
  <si>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</si>
  <si>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</si>
  <si>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</si>
  <si>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</si>
  <si>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</si>
  <si>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</si>
  <si>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</si>
  <si>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</si>
  <si>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</si>
  <si>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</si>
  <si>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</si>
  <si>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</si>
  <si>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</si>
  <si>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</si>
  <si>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</si>
  <si>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</si>
  <si>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</si>
  <si>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</si>
  <si>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</si>
  <si>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</si>
  <si>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</si>
  <si>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</si>
  <si>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</si>
  <si>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</si>
  <si>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</si>
  <si>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</si>
  <si>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</si>
  <si>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</si>
  <si>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</si>
  <si>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</si>
  <si>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</si>
  <si>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</si>
  <si>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</si>
  <si>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</si>
  <si>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</si>
  <si>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</si>
  <si>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</si>
  <si>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</si>
  <si>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</si>
  <si>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</si>
  <si>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</si>
  <si>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</si>
  <si>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</si>
  <si>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</si>
  <si>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</si>
  <si>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</si>
  <si>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</si>
  <si>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</si>
  <si>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</si>
  <si>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</si>
  <si>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</si>
  <si>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</si>
  <si>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</si>
  <si>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</si>
  <si>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</si>
  <si>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</si>
  <si>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</si>
  <si>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</si>
  <si>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</si>
  <si>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</si>
  <si>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</si>
  <si>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</si>
  <si>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</si>
  <si>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</si>
  <si>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</si>
  <si>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</si>
  <si>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</si>
  <si>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</si>
  <si>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</si>
  <si>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</si>
  <si>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</si>
  <si>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</si>
  <si>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</si>
  <si>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</si>
  <si>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</si>
  <si>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</si>
  <si>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</si>
  <si>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</si>
  <si>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</si>
  <si>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</si>
  <si>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</si>
  <si>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</si>
  <si>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</si>
  <si>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</si>
  <si>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</si>
  <si>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</si>
  <si>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</si>
  <si>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</si>
  <si>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</si>
  <si>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</si>
  <si>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</si>
  <si>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</si>
  <si>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</si>
  <si>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</si>
  <si>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</si>
  <si>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</si>
  <si>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</si>
  <si>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</si>
  <si>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</si>
  <si>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</si>
  <si>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</si>
  <si>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</si>
  <si>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</si>
  <si>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</si>
  <si>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</si>
  <si>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</si>
  <si>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</si>
  <si>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</si>
  <si>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</si>
  <si>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</si>
  <si>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</si>
  <si>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</si>
  <si>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</si>
  <si>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</si>
  <si>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</si>
  <si>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</si>
  <si>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</si>
  <si>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</si>
  <si>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</si>
  <si>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</si>
  <si>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</si>
  <si>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</si>
  <si>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</si>
  <si>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</si>
  <si>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</si>
  <si>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</si>
  <si>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</si>
  <si>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</si>
  <si>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</si>
  <si>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</si>
  <si>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</si>
  <si>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</si>
  <si>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</si>
  <si>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</si>
  <si>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</si>
  <si>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</si>
  <si>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</si>
  <si>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</si>
  <si>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</si>
  <si>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</si>
  <si>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</si>
  <si>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</si>
  <si>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</si>
  <si>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</si>
  <si>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</si>
  <si>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</si>
  <si>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</si>
  <si>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</si>
  <si>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</si>
  <si>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</si>
  <si>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</si>
  <si>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</si>
  <si>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</si>
  <si>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</si>
  <si>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</si>
  <si>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</si>
  <si>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</si>
  <si>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</si>
  <si>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</si>
  <si>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</si>
  <si>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</si>
  <si>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</si>
  <si>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</si>
  <si>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</si>
  <si>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</si>
  <si>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</si>
  <si>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</si>
  <si>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</si>
  <si>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</si>
  <si>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</si>
  <si>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</si>
  <si>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</si>
  <si>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</si>
  <si>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</si>
  <si>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</si>
  <si>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</si>
  <si>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</si>
  <si>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</si>
  <si>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</si>
  <si>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</si>
  <si>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</si>
  <si>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</si>
  <si>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</si>
  <si>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</si>
  <si>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</si>
  <si>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</si>
  <si>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</si>
  <si>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</si>
  <si>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</si>
  <si>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</si>
  <si>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</si>
  <si>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</si>
  <si>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</si>
  <si>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</si>
  <si>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</si>
  <si>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</si>
  <si>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</si>
  <si>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</si>
  <si>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</si>
  <si>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</si>
  <si>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</si>
  <si>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</si>
  <si>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</si>
  <si>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</si>
  <si>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</si>
  <si>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</si>
  <si>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</si>
  <si>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</si>
  <si>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</si>
  <si>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</si>
  <si>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</si>
  <si>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</si>
  <si>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</si>
  <si>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</si>
  <si>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</si>
  <si>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</si>
  <si>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</si>
  <si>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</si>
  <si>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</si>
  <si>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</si>
  <si>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</si>
  <si>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</si>
  <si>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</si>
  <si>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</si>
  <si>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</si>
  <si>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</si>
  <si>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</si>
  <si>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</si>
  <si>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</si>
  <si>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</si>
  <si>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</si>
  <si>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</si>
  <si>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</si>
  <si>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</si>
  <si>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</si>
  <si>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</si>
  <si>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</si>
  <si>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</si>
  <si>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</si>
  <si>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</si>
  <si>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</si>
  <si>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</si>
  <si>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</si>
  <si>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</si>
  <si>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</si>
  <si>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</si>
  <si>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</si>
  <si>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</si>
  <si>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</si>
  <si>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</si>
  <si>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</si>
  <si>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</si>
  <si>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</si>
  <si>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</si>
  <si>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</si>
  <si>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</si>
  <si>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</si>
  <si>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</si>
  <si>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</si>
  <si>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</si>
  <si>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</si>
  <si>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</si>
  <si>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</si>
  <si>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</si>
  <si>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</si>
  <si>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</si>
  <si>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</si>
  <si>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</si>
  <si>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</si>
  <si>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</si>
  <si>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</si>
  <si>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</si>
  <si>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</si>
  <si>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</si>
  <si>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</si>
  <si>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</si>
  <si>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</si>
  <si>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</si>
  <si>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</si>
  <si>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</si>
  <si>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</si>
  <si>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</si>
  <si>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</si>
  <si>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</si>
  <si>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</si>
  <si>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</si>
  <si>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</si>
  <si>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</si>
  <si>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</si>
  <si>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</si>
  <si>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</si>
  <si>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</si>
  <si>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</si>
  <si>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</si>
  <si>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</si>
  <si>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</si>
  <si>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</si>
  <si>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</si>
  <si>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</si>
  <si>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</si>
  <si>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</si>
  <si>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</si>
  <si>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</si>
  <si>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</si>
  <si>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</si>
  <si>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</si>
  <si>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</si>
  <si>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</si>
  <si>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</si>
  <si>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</si>
  <si>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</si>
  <si>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</si>
  <si>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</si>
  <si>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</si>
  <si>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</si>
  <si>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</si>
  <si>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</si>
  <si>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</si>
  <si>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</si>
  <si>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</si>
  <si>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</si>
  <si>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</si>
  <si>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</si>
  <si>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</si>
  <si>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</si>
  <si>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</si>
  <si>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</si>
  <si>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</si>
  <si>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</si>
  <si>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</si>
  <si>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</si>
  <si>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</si>
  <si>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</si>
  <si>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</si>
  <si>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</si>
  <si>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</si>
  <si>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</si>
  <si>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</si>
  <si>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</si>
  <si>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</si>
  <si>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</si>
  <si>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</si>
  <si>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</si>
  <si>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</si>
  <si>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</si>
  <si>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</si>
  <si>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</si>
  <si>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</si>
  <si>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</si>
  <si>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</si>
  <si>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</si>
  <si>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</si>
  <si>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</si>
  <si>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</si>
  <si>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</si>
  <si>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</si>
  <si>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</si>
  <si>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</si>
  <si>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</si>
  <si>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</si>
  <si>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</si>
  <si>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</si>
  <si>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</si>
  <si>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</si>
  <si>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</si>
  <si>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</si>
  <si>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</si>
  <si>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</si>
  <si>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</si>
  <si>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</si>
  <si>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</si>
  <si>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</si>
  <si>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</si>
  <si>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</si>
  <si>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</si>
  <si>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</si>
  <si>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</si>
  <si>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</si>
  <si>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</si>
  <si>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</si>
  <si>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</si>
  <si>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</si>
  <si>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</si>
  <si>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</si>
  <si>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</si>
  <si>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</si>
  <si>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</si>
  <si>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</si>
  <si>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</si>
  <si>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</si>
  <si>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</si>
  <si>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</si>
  <si>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</si>
  <si>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</si>
  <si>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</si>
  <si>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</si>
  <si>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</si>
  <si>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</si>
  <si>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</si>
  <si>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</si>
  <si>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</si>
  <si>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</si>
  <si>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</si>
  <si>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</si>
  <si>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</si>
  <si>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</si>
  <si>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</si>
  <si>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</si>
  <si>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</si>
  <si>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</si>
  <si>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</si>
  <si>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</si>
  <si>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</si>
  <si>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</si>
  <si>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</si>
  <si>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</si>
  <si>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</si>
  <si>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</si>
  <si>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</si>
  <si>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</si>
  <si>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</si>
  <si>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</si>
  <si>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</si>
  <si>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</si>
  <si>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</si>
  <si>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</si>
  <si>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</si>
  <si>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</si>
  <si>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</si>
  <si>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</si>
  <si>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</si>
  <si>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</si>
  <si>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</si>
  <si>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</si>
  <si>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</si>
  <si>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</si>
  <si>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</si>
  <si>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</si>
  <si>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</si>
  <si>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</si>
  <si>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</si>
  <si>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</si>
  <si>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</si>
  <si>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</si>
  <si>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</si>
  <si>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</si>
  <si>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</si>
  <si>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</si>
  <si>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</si>
  <si>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</si>
  <si>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</si>
  <si>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</si>
  <si>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</si>
  <si>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</si>
  <si>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</si>
  <si>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</si>
  <si>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</si>
  <si>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</si>
  <si>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</si>
  <si>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</si>
  <si>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</si>
  <si>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</si>
  <si>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</si>
  <si>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</si>
  <si>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</si>
  <si>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</si>
  <si>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</si>
  <si>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</si>
  <si>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</si>
  <si>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</si>
  <si>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</si>
  <si>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</si>
  <si>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</si>
  <si>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</si>
  <si>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</si>
  <si>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</si>
  <si>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</si>
  <si>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</si>
  <si>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</si>
  <si>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</si>
  <si>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</si>
  <si>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</si>
  <si>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</si>
  <si>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</si>
  <si>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</si>
  <si>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</si>
  <si>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</si>
  <si>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</si>
  <si>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</si>
  <si>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</si>
  <si>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</si>
  <si>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</si>
  <si>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</si>
  <si>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</si>
  <si>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</si>
  <si>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</si>
  <si>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</si>
  <si>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</si>
  <si>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</si>
  <si>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</si>
  <si>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</si>
  <si>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</si>
  <si>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</si>
  <si>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</si>
  <si>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</si>
  <si>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</si>
  <si>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</si>
  <si>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</si>
  <si>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</si>
  <si>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</si>
  <si>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</si>
  <si>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</si>
  <si>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</si>
  <si>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</si>
  <si>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</si>
  <si>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</si>
  <si>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</si>
  <si>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</si>
  <si>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</si>
  <si>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</si>
  <si>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</si>
  <si>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</si>
  <si>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</si>
  <si>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</si>
  <si>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</si>
  <si>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</si>
  <si>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</si>
  <si>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</si>
  <si>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</si>
  <si>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</si>
  <si>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</si>
  <si>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</si>
  <si>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</si>
  <si>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</si>
  <si>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</si>
  <si>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</si>
  <si>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</si>
  <si>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</si>
  <si>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</si>
  <si>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</si>
  <si>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</si>
  <si>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</si>
  <si>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</si>
  <si>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</si>
  <si>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</si>
  <si>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</si>
  <si>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</si>
  <si>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</si>
  <si>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</si>
  <si>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</si>
  <si>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</si>
  <si>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</si>
  <si>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</si>
  <si>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</si>
  <si>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</si>
  <si>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</si>
  <si>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</si>
  <si>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</si>
  <si>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</si>
  <si>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</si>
  <si>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</si>
  <si>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</si>
  <si>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</si>
  <si>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</si>
  <si>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</si>
  <si>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</si>
  <si>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</si>
  <si>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</si>
  <si>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</si>
  <si>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</si>
  <si>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</si>
  <si>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</si>
  <si>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</si>
  <si>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</si>
  <si>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</si>
  <si>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</si>
  <si>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</si>
  <si>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</si>
  <si>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</si>
  <si>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</si>
  <si>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</si>
  <si>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</si>
  <si>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</si>
  <si>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</si>
  <si>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</si>
  <si>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</si>
  <si>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</si>
  <si>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</si>
  <si>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</si>
  <si>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</si>
  <si>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</si>
  <si>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</si>
  <si>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</si>
  <si>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</si>
  <si>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</si>
  <si>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</si>
  <si>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</si>
  <si>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</si>
  <si>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</si>
  <si>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</si>
  <si>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</si>
  <si>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</si>
  <si>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</si>
  <si>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</si>
  <si>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</si>
  <si>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</si>
  <si>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</si>
  <si>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</si>
  <si>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</si>
  <si>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</si>
  <si>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</si>
  <si>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</si>
  <si>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</si>
  <si>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</si>
  <si>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</si>
  <si>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</si>
  <si>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</si>
  <si>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</si>
  <si>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</si>
  <si>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</si>
  <si>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</si>
  <si>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</si>
  <si>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</si>
  <si>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</si>
  <si>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</si>
  <si>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</si>
  <si>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</si>
  <si>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</si>
  <si>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</si>
  <si>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</si>
  <si>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</si>
  <si>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</si>
  <si>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</si>
  <si>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</si>
  <si>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</si>
  <si>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</si>
  <si>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</si>
  <si>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</si>
  <si>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</si>
  <si>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</si>
  <si>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</si>
  <si>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</si>
  <si>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</si>
  <si>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</si>
  <si>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</si>
  <si>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</si>
  <si>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</si>
  <si>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</si>
  <si>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</si>
  <si>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</si>
  <si>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</si>
  <si>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</si>
  <si>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</si>
  <si>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</si>
  <si>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</si>
  <si>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</si>
  <si>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</si>
  <si>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</si>
  <si>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</si>
  <si>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</si>
  <si>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</si>
  <si>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</si>
  <si>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</si>
  <si>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</si>
  <si>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</si>
  <si>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</si>
  <si>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</si>
  <si>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</si>
  <si>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</si>
  <si>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</si>
  <si>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</si>
  <si>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</si>
  <si>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</si>
  <si>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</si>
  <si>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</si>
  <si>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</si>
  <si>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</si>
  <si>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</si>
  <si>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</si>
  <si>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</si>
  <si>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</si>
  <si>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</si>
  <si>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</si>
  <si>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</si>
  <si>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</si>
  <si>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</si>
  <si>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</si>
  <si>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</si>
  <si>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</si>
  <si>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</si>
  <si>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</si>
  <si>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</si>
  <si>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</si>
  <si>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</si>
  <si>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</si>
  <si>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</si>
  <si>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</si>
  <si>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</si>
  <si>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</si>
  <si>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</si>
  <si>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</si>
  <si>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</si>
  <si>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</si>
  <si>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</si>
  <si>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</si>
  <si>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</si>
  <si>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</si>
  <si>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</si>
  <si>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</si>
  <si>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</si>
  <si>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</si>
  <si>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</si>
  <si>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</si>
  <si>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</si>
  <si>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</si>
  <si>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</si>
  <si>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</si>
  <si>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</si>
  <si>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</si>
  <si>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</si>
  <si>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</si>
  <si>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</si>
  <si>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</si>
  <si>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</si>
  <si>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</si>
  <si>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</si>
  <si>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</si>
  <si>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</si>
  <si>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</si>
  <si>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</si>
  <si>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</si>
  <si>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</si>
  <si>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</si>
  <si>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</si>
  <si>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</si>
  <si>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</si>
  <si>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</si>
  <si>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</si>
  <si>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</si>
  <si>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</si>
  <si>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</si>
  <si>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</si>
  <si>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</si>
  <si>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</si>
  <si>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</si>
  <si>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</si>
  <si>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</si>
  <si>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</si>
  <si>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</si>
  <si>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</si>
  <si>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</si>
  <si>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</si>
  <si>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</si>
  <si>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</si>
  <si>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</si>
  <si>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</si>
  <si>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</si>
  <si>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</si>
  <si>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</si>
  <si>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</si>
  <si>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</si>
  <si>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</si>
  <si>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</si>
  <si>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</si>
  <si>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</si>
  <si>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</si>
  <si>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</si>
  <si>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</si>
  <si>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</si>
  <si>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</si>
  <si>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</si>
  <si>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</si>
  <si>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</si>
  <si>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</si>
  <si>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</si>
  <si>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</si>
  <si>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</si>
  <si>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</si>
  <si>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</si>
  <si>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</si>
  <si>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</si>
  <si>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</si>
  <si>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</si>
  <si>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</si>
  <si>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</si>
  <si>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</si>
  <si>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</si>
  <si>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</si>
  <si>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</si>
  <si>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</si>
  <si>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</si>
  <si>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</si>
  <si>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</si>
  <si>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</si>
  <si>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</si>
  <si>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</si>
  <si>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</si>
  <si>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</si>
  <si>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</si>
  <si>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</si>
  <si>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</si>
  <si>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</si>
  <si>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</si>
  <si>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</si>
  <si>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</si>
  <si>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</si>
  <si>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</si>
  <si>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</si>
  <si>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</si>
  <si>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</si>
  <si>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</si>
  <si>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</si>
  <si>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</si>
  <si>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</si>
  <si>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</si>
  <si>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</si>
  <si>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</si>
  <si>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</si>
  <si>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</si>
  <si>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</si>
  <si>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</si>
  <si>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</si>
  <si>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</si>
  <si>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</si>
  <si>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</si>
  <si>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</si>
  <si>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</si>
  <si>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</si>
  <si>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</si>
  <si>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</si>
  <si>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</si>
  <si>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</si>
  <si>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</si>
  <si>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</si>
  <si>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</si>
  <si>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</si>
  <si>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</si>
  <si>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</si>
  <si>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</si>
  <si>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</si>
  <si>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</si>
  <si>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</si>
  <si>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</si>
  <si>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</si>
  <si>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</si>
  <si>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</si>
  <si>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</si>
  <si>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</si>
  <si>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</si>
  <si>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</si>
  <si>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</si>
  <si>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</si>
  <si>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</si>
  <si>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</si>
  <si>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</si>
  <si>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</si>
  <si>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</si>
  <si>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</si>
  <si>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</si>
  <si>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</si>
  <si>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</si>
  <si>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</si>
  <si>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</si>
  <si>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</si>
  <si>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</si>
  <si>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</si>
  <si>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</si>
  <si>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</si>
  <si>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</si>
  <si>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</si>
  <si>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</si>
  <si>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</si>
  <si>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</si>
  <si>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</si>
  <si>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</si>
  <si>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</si>
  <si>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</si>
  <si>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</si>
  <si>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</si>
  <si>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</si>
  <si>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</si>
  <si>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</si>
  <si>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</si>
  <si>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</si>
  <si>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</si>
  <si>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</si>
  <si>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</si>
  <si>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</si>
  <si>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</si>
  <si>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</si>
  <si>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</si>
  <si>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</si>
  <si>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</si>
  <si>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</si>
  <si>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</si>
  <si>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</si>
  <si>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</si>
  <si>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</si>
  <si>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</si>
  <si>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</si>
  <si>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</si>
  <si>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</si>
  <si>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</si>
  <si>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</si>
  <si>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</si>
  <si>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</si>
  <si>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</si>
  <si>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</si>
  <si>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</si>
  <si>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</si>
  <si>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</si>
  <si>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</si>
  <si>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</si>
  <si>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</si>
  <si>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</si>
  <si>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</si>
  <si>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</si>
  <si>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</si>
  <si>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</si>
  <si>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</si>
  <si>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</si>
  <si>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</si>
  <si>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</si>
  <si>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</si>
  <si>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</si>
  <si>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</si>
  <si>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</si>
  <si>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</si>
  <si>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</si>
  <si>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</si>
  <si>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</si>
  <si>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</si>
  <si>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</si>
  <si>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</si>
  <si>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</si>
  <si>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</si>
  <si>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</si>
  <si>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</si>
  <si>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</si>
  <si>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</si>
  <si>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</si>
  <si>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</si>
  <si>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</si>
  <si>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</si>
  <si>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</si>
  <si>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</si>
  <si>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</si>
  <si>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</si>
  <si>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</si>
  <si>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</si>
  <si>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</si>
  <si>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</si>
  <si>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</si>
  <si>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</si>
  <si>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</si>
  <si>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</si>
  <si>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</si>
  <si>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</si>
  <si>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</si>
  <si>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</si>
  <si>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</si>
  <si>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</si>
  <si>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</si>
  <si>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</si>
  <si>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</si>
  <si>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</si>
  <si>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</si>
  <si>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</si>
  <si>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</si>
  <si>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</si>
  <si>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</si>
  <si>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</si>
  <si>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</si>
  <si>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</si>
  <si>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</si>
  <si>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</si>
  <si>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</si>
  <si>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</si>
  <si>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</si>
  <si>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</si>
  <si>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</si>
  <si>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</si>
  <si>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</si>
  <si>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</si>
  <si>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</si>
  <si>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</si>
  <si>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</si>
  <si>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</si>
  <si>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</si>
  <si>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</si>
  <si>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</si>
  <si>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</si>
  <si>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</si>
  <si>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</si>
  <si>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</si>
  <si>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</si>
  <si>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</si>
  <si>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</si>
  <si>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</si>
  <si>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</si>
  <si>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</si>
  <si>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</si>
  <si>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</si>
  <si>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</si>
  <si>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</si>
  <si>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</si>
  <si>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</si>
  <si>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</si>
  <si>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</si>
  <si>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</si>
  <si>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</si>
  <si>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</si>
  <si>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</si>
  <si>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</si>
  <si>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</si>
  <si>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</si>
  <si>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</si>
  <si>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</si>
  <si>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</si>
  <si>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</si>
  <si>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</si>
  <si>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</si>
  <si>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</si>
  <si>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</si>
  <si>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</si>
  <si>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</si>
  <si>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</si>
  <si>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</si>
  <si>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</si>
  <si>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</si>
  <si>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</si>
  <si>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</si>
  <si>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</si>
  <si>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</si>
  <si>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</si>
  <si>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</si>
  <si>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</si>
  <si>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</si>
  <si>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</si>
  <si>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</si>
  <si>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</si>
  <si>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</si>
  <si>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</si>
  <si>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</si>
  <si>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</si>
  <si>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</si>
  <si>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</si>
  <si>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</si>
  <si>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</si>
  <si>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</si>
  <si>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</si>
  <si>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</si>
  <si>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</si>
  <si>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</si>
  <si>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</si>
  <si>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</si>
  <si>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</si>
  <si>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</si>
  <si>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</si>
  <si>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</si>
  <si>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</si>
  <si>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</si>
  <si>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</si>
  <si>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</si>
  <si>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</si>
  <si>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</si>
  <si>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</si>
  <si>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</si>
  <si>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</si>
  <si>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</si>
  <si>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</si>
  <si>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</si>
  <si>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</si>
  <si>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</si>
  <si>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</si>
  <si>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</si>
  <si>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</si>
  <si>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</si>
  <si>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</si>
  <si>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</si>
  <si>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</si>
  <si>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</si>
  <si>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</si>
  <si>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</si>
  <si>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</si>
  <si>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</si>
  <si>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</si>
  <si>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</si>
  <si>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</si>
  <si>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</si>
  <si>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</si>
  <si>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</si>
  <si>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</si>
  <si>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</si>
  <si>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</si>
  <si>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</si>
  <si>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</si>
  <si>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</si>
  <si>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</si>
  <si>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</si>
  <si>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</si>
  <si>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</si>
  <si>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</si>
  <si>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</si>
  <si>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</si>
  <si>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</si>
  <si>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</si>
  <si>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</si>
  <si>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</si>
  <si>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</si>
  <si>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</si>
  <si>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</si>
  <si>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</si>
  <si>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</si>
  <si>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</si>
  <si>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</si>
  <si>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</si>
  <si>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</si>
  <si>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</si>
  <si>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</si>
  <si>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</si>
  <si>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</si>
  <si>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</si>
  <si>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</si>
  <si>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</si>
  <si>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</si>
  <si>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</si>
  <si>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</si>
  <si>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</si>
  <si>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</si>
  <si>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</si>
  <si>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</si>
  <si>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</si>
  <si>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</si>
  <si>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</si>
  <si>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</si>
  <si>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</si>
  <si>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</si>
  <si>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</si>
  <si>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</si>
  <si>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</si>
  <si>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</si>
  <si>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</si>
  <si>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</si>
  <si>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</si>
  <si>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</si>
  <si>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</si>
  <si>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</si>
  <si>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</si>
  <si>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</si>
  <si>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</si>
  <si>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</si>
  <si>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</si>
  <si>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</si>
  <si>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</si>
  <si>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</si>
  <si>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</si>
  <si>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</si>
  <si>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</si>
  <si>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</si>
  <si>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</si>
  <si>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</si>
  <si>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</si>
  <si>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</si>
  <si>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</si>
  <si>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</si>
  <si>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</si>
  <si>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</si>
  <si>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</si>
  <si>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</si>
  <si>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</si>
  <si>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</si>
  <si>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</si>
  <si>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</si>
  <si>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</si>
  <si>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</si>
  <si>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</si>
  <si>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</si>
  <si>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</si>
  <si>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</si>
  <si>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</si>
  <si>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</si>
  <si>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</si>
  <si>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</si>
  <si>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</si>
  <si>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</si>
  <si>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</si>
  <si>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</si>
  <si>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</si>
  <si>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</si>
  <si>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</si>
  <si>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</si>
  <si>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</si>
  <si>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</si>
  <si>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</si>
  <si>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</si>
  <si>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</si>
  <si>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</si>
  <si>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</si>
  <si>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</si>
  <si>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</si>
  <si>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</si>
  <si>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</si>
  <si>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</si>
  <si>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</si>
  <si>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</si>
  <si>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</si>
  <si>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</si>
  <si>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</si>
  <si>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</si>
  <si>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</si>
  <si>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</si>
  <si>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</si>
  <si>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</si>
  <si>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</si>
  <si>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</si>
  <si>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</si>
  <si>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</si>
  <si>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</si>
  <si>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</si>
  <si>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</si>
  <si>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</si>
  <si>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</si>
  <si>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</si>
  <si>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</si>
  <si>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</si>
  <si>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</si>
  <si>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</si>
  <si>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</si>
  <si>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</si>
  <si>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</si>
  <si>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</si>
  <si>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</si>
  <si>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</si>
  <si>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</si>
  <si>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</si>
  <si>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</si>
  <si>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</si>
  <si>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</si>
  <si>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</si>
  <si>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</si>
  <si>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</si>
  <si>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</si>
  <si>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</si>
  <si>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</si>
  <si>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</si>
  <si>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</si>
  <si>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</si>
  <si>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</si>
  <si>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</si>
  <si>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</si>
  <si>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</si>
  <si>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</si>
  <si>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</si>
  <si>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</si>
  <si>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</si>
  <si>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</si>
  <si>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</si>
  <si>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</si>
  <si>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</si>
  <si>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</si>
  <si>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</si>
  <si>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</si>
  <si>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</si>
  <si>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</si>
  <si>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</si>
  <si>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</si>
  <si>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</si>
  <si>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</si>
  <si>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</si>
  <si>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</si>
  <si>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</si>
  <si>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</si>
  <si>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</si>
  <si>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</si>
  <si>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</si>
  <si>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</si>
  <si>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</si>
  <si>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</si>
  <si>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</si>
  <si>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</si>
  <si>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</si>
  <si>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</si>
  <si>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</si>
  <si>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</si>
  <si>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</si>
  <si>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</si>
  <si>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</si>
  <si>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</si>
  <si>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</si>
  <si>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</si>
  <si>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</si>
  <si>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</si>
  <si>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</si>
  <si>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</si>
  <si>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</si>
  <si>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</si>
  <si>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</si>
  <si>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</si>
  <si>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</si>
  <si>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</si>
  <si>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</si>
  <si>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</si>
  <si>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</si>
  <si>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</si>
  <si>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</si>
  <si>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</si>
  <si>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</si>
  <si>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</si>
  <si>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</si>
  <si>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</si>
  <si>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</si>
  <si>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</si>
  <si>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</si>
  <si>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</si>
  <si>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</si>
  <si>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</si>
  <si>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</si>
  <si>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</si>
  <si>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</si>
  <si>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</si>
  <si>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</si>
  <si>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</si>
  <si>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</si>
  <si>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</si>
  <si>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</si>
  <si>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</si>
  <si>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</si>
  <si>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</si>
  <si>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</si>
  <si>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</si>
  <si>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</si>
  <si>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</si>
  <si>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</si>
  <si>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</si>
  <si>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</si>
  <si>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</si>
  <si>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</si>
  <si>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</si>
  <si>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</si>
  <si>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</si>
  <si>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</si>
  <si>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</si>
  <si>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</si>
  <si>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</si>
  <si>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</si>
  <si>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</si>
  <si>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</si>
  <si>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</si>
  <si>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</si>
  <si>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</si>
  <si>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</si>
  <si>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</si>
  <si>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</si>
  <si>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</si>
  <si>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</si>
  <si>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</si>
  <si>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</si>
  <si>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</si>
  <si>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</si>
  <si>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</si>
  <si>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</si>
  <si>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</si>
  <si>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</si>
  <si>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</si>
  <si>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</si>
  <si>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</si>
  <si>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</si>
  <si>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</si>
  <si>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</si>
  <si>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</si>
  <si>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</si>
  <si>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</si>
  <si>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</si>
  <si>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</si>
  <si>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</si>
  <si>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</si>
  <si>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</si>
  <si>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</si>
  <si>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</si>
  <si>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</si>
  <si>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</si>
  <si>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</si>
  <si>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</si>
  <si>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</si>
  <si>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</si>
  <si>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</si>
  <si>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</si>
  <si>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</si>
  <si>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</si>
  <si>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</si>
  <si>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</si>
  <si>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</si>
  <si>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</si>
  <si>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</si>
  <si>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</si>
  <si>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</si>
  <si>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</si>
  <si>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</si>
  <si>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</si>
  <si>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</si>
  <si>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</si>
  <si>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</si>
  <si>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</si>
  <si>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</si>
  <si>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</si>
  <si>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</si>
  <si>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</si>
  <si>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</si>
  <si>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</si>
  <si>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</si>
  <si>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</si>
  <si>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</si>
  <si>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</si>
  <si>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</si>
  <si>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</si>
  <si>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</si>
  <si>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</si>
  <si>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</si>
  <si>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</si>
  <si>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</si>
  <si>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</si>
  <si>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</si>
  <si>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</si>
  <si>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</si>
  <si>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</si>
  <si>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</si>
  <si>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</si>
  <si>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</si>
  <si>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</si>
  <si>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</si>
  <si>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</si>
  <si>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</si>
  <si>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</si>
  <si>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</si>
  <si>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</si>
  <si>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</si>
  <si>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</si>
  <si>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</si>
  <si>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</si>
  <si>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</si>
  <si>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</si>
  <si>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</si>
  <si>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</si>
  <si>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</si>
  <si>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</si>
  <si>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</si>
  <si>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</si>
  <si>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</si>
  <si>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</si>
  <si>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</si>
  <si>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</si>
  <si>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</si>
  <si>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</si>
  <si>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</si>
  <si>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</si>
  <si>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</si>
  <si>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</si>
  <si>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</si>
  <si>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</si>
  <si>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</si>
  <si>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</si>
  <si>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</si>
  <si>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</si>
  <si>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</si>
  <si>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</si>
  <si>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</si>
  <si>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</si>
  <si>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</si>
  <si>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</si>
  <si>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</si>
  <si>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</si>
  <si>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</si>
  <si>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</si>
  <si>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</si>
  <si>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</si>
  <si>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</si>
  <si>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</si>
  <si>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</si>
  <si>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</si>
  <si>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</si>
  <si>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</si>
  <si>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</si>
  <si>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</si>
  <si>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</si>
  <si>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</si>
  <si>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</si>
  <si>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</si>
  <si>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</si>
  <si>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</si>
  <si>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</si>
  <si>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</si>
  <si>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</si>
  <si>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</si>
  <si>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</si>
  <si>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</si>
  <si>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</si>
  <si>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</si>
  <si>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</si>
  <si>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</si>
  <si>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</si>
  <si>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</si>
  <si>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</si>
  <si>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</si>
  <si>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</si>
  <si>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</si>
  <si>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</si>
  <si>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</si>
  <si>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</si>
  <si>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</si>
  <si>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</si>
  <si>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</si>
  <si>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</si>
  <si>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</si>
  <si>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</si>
  <si>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</si>
  <si>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</si>
  <si>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</si>
  <si>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</si>
  <si>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</si>
  <si>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</si>
  <si>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</si>
  <si>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</si>
  <si>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</si>
  <si>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</si>
  <si>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</si>
  <si>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</si>
  <si>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</si>
  <si>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</si>
  <si>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</si>
  <si>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</si>
  <si>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</si>
  <si>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</si>
  <si>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</si>
  <si>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</si>
  <si>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</si>
  <si>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</si>
  <si>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</si>
  <si>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</si>
  <si>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</si>
  <si>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</si>
  <si>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</si>
  <si>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</si>
  <si>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</si>
  <si>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</si>
  <si>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</si>
  <si>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</si>
  <si>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</si>
  <si>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</si>
  <si>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</si>
  <si>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</si>
  <si>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</si>
  <si>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</si>
  <si>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</si>
  <si>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</si>
  <si>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</si>
  <si>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</si>
  <si>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</si>
  <si>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</si>
  <si>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</si>
  <si>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</si>
  <si>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</si>
  <si>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</si>
  <si>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</si>
  <si>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</si>
  <si>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</si>
  <si>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</si>
  <si>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</si>
  <si>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</si>
  <si>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</si>
  <si>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</si>
  <si>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</si>
  <si>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</si>
  <si>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</si>
  <si>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</si>
  <si>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</si>
  <si>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</si>
  <si>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</si>
  <si>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</si>
  <si>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</si>
  <si>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</si>
  <si>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</si>
  <si>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</si>
  <si>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</si>
  <si>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</si>
  <si>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</si>
  <si>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</si>
  <si>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</si>
  <si>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</si>
  <si>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</si>
  <si>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</si>
  <si>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</si>
  <si>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</si>
  <si>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</si>
  <si>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</si>
  <si>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</si>
  <si>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</si>
  <si>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</si>
  <si>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</si>
  <si>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</si>
  <si>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</si>
  <si>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</si>
  <si>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</si>
  <si>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</si>
  <si>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</si>
  <si>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</si>
  <si>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</si>
  <si>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</si>
  <si>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</si>
  <si>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</si>
  <si>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</si>
  <si>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</si>
  <si>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</si>
  <si>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</si>
  <si>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</si>
  <si>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</si>
  <si>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</si>
  <si>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</si>
  <si>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</si>
  <si>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</si>
  <si>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</si>
  <si>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</si>
  <si>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</si>
  <si>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</si>
  <si>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</si>
  <si>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</si>
  <si>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</si>
  <si>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</si>
  <si>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</si>
  <si>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</si>
  <si>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</si>
  <si>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</si>
  <si>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</si>
  <si>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</si>
  <si>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</si>
  <si>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</si>
  <si>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</si>
  <si>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</si>
  <si>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</si>
  <si>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</si>
  <si>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</si>
  <si>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</si>
  <si>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</si>
  <si>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</si>
  <si>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</si>
  <si>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</si>
  <si>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</si>
  <si>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</si>
  <si>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</si>
  <si>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</si>
  <si>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</si>
  <si>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</si>
  <si>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</si>
  <si>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</si>
  <si>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</si>
  <si>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</si>
  <si>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</si>
  <si>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</si>
  <si>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</si>
  <si>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</si>
  <si>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</si>
  <si>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</si>
  <si>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</si>
  <si>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</si>
  <si>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</si>
  <si>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</si>
  <si>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</si>
  <si>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</si>
  <si>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</si>
  <si>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</si>
  <si>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</si>
  <si>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</si>
  <si>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</si>
  <si>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</si>
  <si>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</si>
  <si>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</si>
  <si>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</si>
  <si>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</si>
  <si>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</si>
  <si>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</si>
  <si>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</si>
  <si>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</si>
  <si>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</si>
  <si>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</si>
  <si>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</si>
  <si>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</si>
  <si>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</si>
  <si>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</si>
  <si>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</si>
  <si>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</si>
  <si>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</si>
  <si>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</si>
  <si>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</si>
  <si>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</si>
  <si>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</si>
  <si>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</si>
  <si>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</si>
  <si>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</si>
  <si>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</si>
  <si>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</si>
  <si>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</si>
  <si>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</si>
  <si>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</si>
  <si>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</si>
  <si>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</si>
  <si>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</si>
  <si>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</si>
  <si>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</si>
  <si>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</si>
  <si>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</si>
  <si>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</si>
  <si>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</si>
  <si>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</si>
  <si>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</si>
  <si>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</si>
  <si>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</si>
  <si>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</si>
  <si>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</si>
  <si>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</si>
  <si>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</si>
  <si>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</si>
  <si>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</si>
  <si>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</si>
  <si>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</si>
  <si>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</si>
  <si>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</si>
  <si>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</si>
  <si>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</si>
  <si>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</si>
  <si>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</si>
  <si>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</si>
  <si>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</si>
  <si>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</si>
  <si>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</si>
  <si>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</si>
  <si>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</si>
  <si>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</si>
  <si>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</si>
  <si>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</si>
  <si>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</si>
  <si>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</si>
  <si>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</si>
  <si>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</si>
  <si>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</si>
  <si>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</si>
  <si>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</si>
  <si>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</si>
  <si>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</si>
  <si>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</si>
  <si>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</si>
  <si>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</si>
  <si>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</si>
  <si>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</si>
  <si>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</si>
  <si>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</si>
  <si>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</si>
  <si>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</si>
  <si>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</si>
  <si>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</si>
  <si>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</si>
  <si>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</si>
  <si>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</si>
  <si>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</si>
  <si>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</si>
  <si>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</si>
  <si>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</si>
  <si>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</si>
  <si>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</si>
  <si>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</si>
  <si>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</si>
  <si>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</si>
  <si>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</si>
  <si>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</si>
  <si>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</si>
  <si>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</si>
  <si>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</si>
  <si>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</si>
  <si>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</si>
  <si>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</si>
  <si>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</si>
  <si>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</si>
  <si>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</si>
  <si>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</si>
  <si>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</si>
  <si>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</si>
  <si>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</si>
  <si>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</si>
  <si>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</si>
  <si>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</si>
  <si>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</si>
  <si>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</si>
  <si>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</si>
  <si>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</si>
  <si>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</si>
  <si>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</si>
  <si>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</si>
  <si>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</si>
  <si>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</si>
  <si>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</si>
  <si>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</si>
  <si>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</si>
  <si>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</si>
  <si>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</si>
  <si>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</si>
  <si>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</si>
  <si>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</si>
  <si>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</si>
  <si>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</si>
  <si>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</si>
  <si>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</si>
  <si>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</si>
  <si>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</si>
  <si>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</si>
  <si>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</si>
  <si>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</si>
  <si>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</si>
  <si>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</si>
  <si>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</si>
  <si>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</si>
  <si>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</si>
  <si>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</si>
  <si>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</si>
  <si>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</si>
  <si>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</si>
  <si>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</si>
  <si>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</si>
  <si>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</si>
  <si>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</si>
  <si>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</si>
  <si>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</si>
  <si>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</si>
  <si>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</si>
  <si>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</si>
  <si>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</si>
  <si>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</si>
  <si>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</si>
  <si>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</si>
  <si>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</si>
  <si>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</si>
  <si>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</si>
  <si>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</si>
  <si>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</si>
  <si>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</si>
  <si>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</si>
  <si>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</si>
  <si>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</si>
  <si>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</si>
  <si>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</si>
  <si>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</si>
  <si>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</si>
  <si>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</si>
  <si>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</si>
  <si>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</si>
  <si>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</si>
  <si>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</si>
  <si>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</si>
  <si>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</si>
  <si>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</si>
  <si>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</si>
  <si>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</si>
  <si>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</si>
  <si>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</si>
  <si>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</si>
  <si>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</si>
  <si>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</si>
  <si>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</si>
  <si>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</si>
  <si>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</si>
  <si>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</si>
  <si>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</si>
  <si>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</si>
  <si>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</si>
  <si>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</si>
  <si>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</si>
  <si>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</si>
  <si>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</si>
  <si>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</si>
  <si>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</si>
  <si>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</si>
  <si>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</si>
  <si>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</si>
  <si>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</si>
  <si>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</si>
  <si>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</si>
  <si>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</si>
  <si>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</si>
  <si>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</si>
  <si>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</si>
  <si>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</si>
  <si>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</si>
  <si>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</si>
  <si>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</si>
  <si>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</si>
  <si>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</si>
  <si>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</si>
  <si>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</si>
  <si>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</si>
  <si>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</si>
  <si>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</si>
  <si>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</si>
  <si>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</si>
  <si>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</si>
  <si>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</si>
  <si>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</si>
  <si>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</si>
  <si>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</si>
  <si>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</si>
  <si>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</si>
  <si>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</si>
  <si>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</si>
  <si>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</si>
  <si>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</si>
  <si>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</si>
  <si>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</si>
  <si>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</si>
  <si>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</si>
  <si>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</si>
  <si>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</si>
  <si>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</si>
  <si>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</si>
  <si>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</si>
  <si>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</si>
  <si>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</si>
  <si>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</si>
  <si>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</si>
  <si>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</si>
  <si>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</si>
  <si>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</si>
  <si>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</si>
  <si>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</si>
  <si>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</si>
  <si>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</si>
  <si>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</si>
  <si>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</si>
  <si>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</si>
  <si>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</si>
  <si>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</si>
  <si>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</si>
  <si>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</si>
  <si>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</si>
  <si>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</si>
  <si>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</si>
  <si>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</si>
  <si>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</si>
  <si>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</si>
  <si>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</si>
  <si>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</si>
  <si>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</si>
  <si>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</si>
  <si>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</si>
  <si>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</si>
  <si>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</si>
  <si>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</si>
  <si>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</si>
  <si>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</si>
  <si>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</si>
  <si>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</si>
  <si>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</si>
  <si>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</si>
  <si>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</si>
  <si>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</si>
  <si>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</si>
  <si>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</si>
  <si>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</si>
  <si>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</si>
  <si>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</si>
  <si>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</si>
  <si>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</si>
  <si>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</si>
  <si>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</si>
  <si>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</si>
  <si>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</si>
  <si>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</si>
  <si>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</si>
  <si>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</si>
  <si>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</si>
  <si>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</si>
  <si>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</si>
  <si>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</si>
  <si>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</si>
  <si>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</si>
  <si>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</si>
  <si>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</si>
  <si>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</si>
  <si>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</si>
  <si>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</si>
  <si>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</si>
  <si>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</si>
  <si>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</si>
  <si>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</si>
  <si>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</si>
  <si>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</si>
  <si>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</si>
  <si>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</si>
  <si>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</si>
  <si>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</si>
  <si>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</si>
  <si>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</si>
  <si>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</si>
  <si>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</si>
  <si>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</si>
  <si>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</si>
  <si>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</si>
  <si>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</si>
  <si>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</si>
  <si>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</si>
  <si>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</si>
  <si>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</si>
  <si>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</si>
  <si>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</si>
  <si>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</si>
  <si>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</si>
  <si>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</si>
  <si>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</si>
  <si>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</si>
  <si>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</si>
  <si>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</si>
  <si>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</si>
  <si>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</si>
  <si>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</si>
  <si>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</si>
  <si>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</si>
  <si>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</si>
  <si>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</si>
  <si>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</si>
  <si>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</si>
  <si>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</si>
  <si>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</si>
  <si>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</si>
  <si>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</si>
  <si>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</si>
  <si>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</si>
  <si>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</si>
  <si>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</si>
  <si>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</si>
  <si>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</si>
  <si>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</si>
  <si>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</si>
  <si>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</si>
  <si>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</si>
  <si>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</si>
  <si>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</si>
  <si>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</si>
  <si>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</si>
  <si>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</si>
  <si>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</si>
  <si>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</si>
  <si>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</si>
  <si>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</si>
  <si>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</si>
  <si>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</si>
  <si>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</si>
  <si>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</si>
  <si>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</si>
  <si>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</si>
  <si>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</si>
  <si>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</si>
  <si>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</si>
  <si>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</si>
  <si>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</si>
  <si>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</si>
  <si>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</si>
  <si>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</si>
  <si>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</si>
  <si>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</si>
  <si>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</si>
  <si>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</si>
  <si>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</si>
  <si>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</si>
  <si>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</si>
  <si>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</si>
  <si>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</si>
  <si>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</si>
  <si>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</si>
  <si>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</si>
  <si>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</si>
  <si>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</si>
  <si>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</si>
  <si>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</si>
  <si>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</si>
  <si>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</si>
  <si>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</si>
  <si>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</si>
  <si>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</si>
  <si>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</si>
  <si>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</si>
  <si>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</si>
  <si>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</si>
  <si>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</si>
  <si>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</si>
  <si>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</si>
  <si>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</si>
  <si>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</si>
  <si>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</si>
  <si>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</si>
  <si>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</si>
  <si>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</si>
  <si>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</si>
  <si>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</si>
  <si>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</si>
  <si>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</si>
  <si>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</si>
  <si>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</si>
  <si>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</si>
  <si>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</si>
  <si>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</si>
  <si>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</si>
  <si>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</si>
  <si>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</si>
  <si>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</si>
  <si>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</si>
  <si>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</si>
  <si>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</si>
  <si>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</si>
  <si>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</si>
  <si>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</si>
  <si>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</si>
  <si>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</si>
  <si>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</si>
  <si>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</si>
  <si>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</si>
  <si>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</si>
  <si>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</si>
  <si>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</si>
  <si>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</si>
  <si>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</si>
  <si>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</si>
  <si>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</si>
  <si>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</si>
  <si>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</si>
  <si>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</si>
  <si>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</si>
  <si>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</si>
  <si>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</si>
  <si>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</si>
  <si>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</si>
  <si>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</si>
  <si>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</si>
  <si>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</si>
  <si>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</si>
  <si>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</si>
  <si>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</si>
  <si>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</si>
  <si>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</si>
  <si>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</si>
  <si>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</si>
  <si>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</si>
  <si>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</si>
  <si>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</si>
  <si>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</si>
  <si>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</si>
  <si>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</si>
  <si>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</si>
  <si>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</si>
  <si>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</si>
  <si>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</si>
  <si>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</si>
  <si>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</si>
  <si>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</si>
  <si>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</si>
  <si>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</si>
  <si>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</si>
  <si>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</si>
  <si>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</si>
  <si>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</si>
  <si>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</si>
  <si>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</si>
  <si>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</si>
  <si>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</si>
  <si>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</si>
  <si>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</si>
  <si>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</si>
  <si>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</si>
  <si>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</si>
  <si>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</si>
  <si>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</si>
  <si>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</si>
  <si>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</si>
  <si>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</si>
  <si>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</si>
  <si>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</si>
  <si>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</si>
  <si>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</si>
  <si>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</si>
  <si>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</si>
  <si>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</si>
  <si>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</si>
  <si>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</si>
  <si>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</si>
  <si>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</si>
  <si>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</si>
  <si>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</si>
  <si>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</si>
  <si>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</si>
  <si>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</si>
  <si>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</si>
  <si>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</si>
  <si>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</si>
  <si>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</si>
  <si>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</si>
  <si>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</si>
  <si>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</si>
  <si>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</si>
  <si>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</si>
  <si>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</si>
  <si>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</si>
  <si>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</si>
  <si>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</si>
  <si>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</si>
  <si>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</si>
  <si>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</si>
  <si>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</si>
  <si>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</si>
  <si>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</si>
  <si>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</si>
  <si>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</si>
  <si>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</si>
  <si>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</si>
  <si>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</si>
  <si>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</si>
  <si>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</si>
  <si>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</si>
  <si>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</si>
  <si>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</si>
  <si>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</si>
  <si>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</si>
  <si>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</si>
  <si>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</si>
  <si>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</si>
  <si>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</si>
  <si>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</si>
  <si>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</si>
  <si>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</si>
  <si>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</si>
  <si>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</si>
  <si>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</si>
  <si>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</si>
  <si>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</si>
  <si>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</si>
  <si>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</si>
  <si>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</si>
  <si>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</si>
  <si>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</si>
  <si>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</si>
  <si>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</si>
  <si>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</si>
  <si>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</si>
  <si>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</si>
  <si>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</si>
  <si>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</si>
  <si>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</si>
  <si>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</si>
  <si>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</si>
  <si>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</si>
  <si>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</si>
  <si>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</si>
  <si>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</si>
  <si>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</si>
  <si>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</si>
  <si>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</si>
  <si>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</si>
  <si>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</si>
  <si>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</si>
  <si>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</si>
  <si>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</si>
  <si>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</si>
  <si>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</si>
  <si>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</si>
  <si>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</si>
  <si>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</si>
  <si>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</si>
  <si>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</si>
  <si>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</si>
  <si>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</si>
  <si>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</si>
  <si>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</si>
  <si>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</si>
  <si>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</si>
  <si>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</si>
  <si>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</si>
  <si>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</si>
  <si>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</si>
  <si>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</si>
  <si>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</si>
  <si>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</si>
  <si>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</si>
  <si>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</si>
  <si>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</si>
  <si>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</si>
  <si>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</si>
  <si>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</si>
  <si>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</si>
  <si>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</si>
  <si>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</si>
  <si>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</si>
  <si>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</si>
  <si>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</si>
  <si>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</si>
  <si>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</si>
  <si>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</si>
  <si>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</si>
  <si>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</si>
  <si>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</si>
  <si>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</si>
  <si>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</si>
  <si>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</si>
  <si>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</si>
  <si>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</si>
  <si>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</si>
  <si>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</si>
  <si>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</si>
  <si>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</si>
  <si>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</si>
  <si>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</si>
  <si>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</si>
  <si>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</si>
  <si>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</si>
  <si>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</si>
  <si>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</si>
  <si>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</si>
  <si>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</si>
  <si>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</si>
  <si>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</si>
  <si>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</si>
  <si>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</si>
  <si>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</si>
  <si>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</si>
  <si>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</si>
  <si>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</si>
  <si>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</si>
  <si>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</si>
  <si>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</si>
  <si>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</si>
  <si>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</si>
  <si>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</si>
  <si>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</si>
  <si>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</si>
  <si>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</si>
  <si>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</si>
  <si>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</si>
  <si>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</si>
  <si>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</si>
  <si>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</si>
  <si>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</si>
  <si>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</si>
  <si>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</si>
  <si>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</si>
  <si>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</si>
  <si>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</si>
  <si>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</si>
  <si>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</si>
  <si>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</si>
  <si>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</si>
  <si>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</si>
  <si>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</si>
  <si>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</si>
  <si>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</si>
  <si>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</si>
  <si>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</si>
  <si>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</si>
  <si>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</si>
  <si>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</si>
  <si>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</si>
  <si>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</si>
  <si>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</si>
  <si>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</si>
  <si>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</si>
  <si>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</si>
  <si>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</si>
  <si>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</si>
  <si>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</si>
  <si>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</si>
  <si>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</si>
  <si>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</si>
  <si>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</si>
  <si>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</si>
  <si>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</si>
  <si>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</si>
  <si>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</si>
  <si>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</si>
  <si>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</si>
  <si>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</si>
  <si>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</si>
  <si>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</si>
  <si>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</si>
  <si>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</si>
  <si>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</si>
  <si>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</si>
  <si>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</si>
  <si>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</si>
  <si>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</si>
  <si>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</si>
  <si>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</si>
  <si>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</si>
  <si>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</si>
  <si>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</si>
  <si>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</si>
  <si>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</si>
  <si>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</si>
  <si>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</si>
  <si>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</si>
  <si>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</si>
  <si>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</si>
  <si>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</si>
  <si>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</si>
  <si>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</si>
  <si>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</si>
  <si>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</si>
  <si>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</si>
  <si>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</si>
  <si>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</si>
  <si>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</si>
  <si>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</si>
  <si>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</si>
  <si>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</si>
  <si>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</si>
  <si>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</si>
  <si>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</si>
  <si>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</si>
  <si>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</si>
  <si>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</si>
  <si>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</si>
  <si>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</si>
  <si>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</si>
  <si>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</si>
  <si>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</si>
  <si>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</si>
  <si>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</si>
  <si>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</si>
  <si>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</si>
  <si>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</si>
  <si>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</si>
  <si>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</si>
  <si>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</si>
  <si>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</si>
  <si>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</si>
  <si>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</si>
  <si>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</si>
  <si>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</si>
  <si>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</si>
  <si>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</si>
  <si>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</si>
  <si>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</si>
  <si>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</si>
  <si>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</si>
  <si>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</si>
  <si>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</si>
  <si>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</si>
  <si>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</si>
  <si>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</si>
  <si>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</si>
  <si>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</si>
  <si>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</si>
  <si>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</si>
  <si>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</si>
  <si>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</si>
  <si>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</si>
  <si>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</si>
  <si>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</si>
  <si>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</si>
  <si>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</si>
  <si>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</si>
  <si>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</si>
  <si>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</si>
  <si>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</si>
  <si>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</si>
  <si>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</si>
  <si>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</si>
  <si>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</si>
  <si>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</si>
  <si>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</si>
  <si>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</si>
  <si>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</si>
  <si>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</si>
  <si>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</si>
  <si>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</si>
  <si>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</si>
  <si>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</si>
  <si>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</si>
  <si>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</si>
  <si>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</si>
  <si>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</si>
  <si>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</si>
  <si>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</si>
  <si>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</si>
  <si>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</si>
  <si>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</si>
  <si>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</si>
  <si>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</si>
  <si>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</si>
  <si>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</si>
  <si>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</si>
  <si>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</si>
  <si>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</si>
  <si>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</si>
  <si>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</si>
  <si>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</si>
  <si>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</si>
  <si>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</si>
  <si>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</si>
  <si>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</si>
  <si>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</si>
  <si>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</si>
  <si>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</si>
  <si>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</si>
  <si>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</si>
  <si>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</si>
  <si>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</si>
  <si>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</si>
  <si>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</si>
  <si>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</si>
  <si>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</si>
  <si>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</si>
  <si>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</si>
  <si>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</si>
  <si>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</si>
  <si>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</si>
  <si>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</si>
  <si>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</si>
  <si>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</si>
  <si>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</si>
  <si>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</si>
  <si>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</si>
  <si>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</si>
  <si>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</si>
  <si>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</si>
  <si>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</si>
  <si>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</si>
  <si>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</si>
  <si>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</si>
  <si>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</si>
  <si>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</si>
  <si>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</si>
  <si>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</si>
  <si>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</si>
  <si>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</si>
  <si>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</si>
  <si>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</si>
  <si>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</si>
  <si>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</si>
  <si>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</si>
  <si>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</si>
  <si>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</si>
  <si>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</si>
  <si>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</si>
  <si>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</si>
  <si>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</si>
  <si>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</si>
  <si>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</si>
  <si>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</si>
  <si>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</si>
  <si>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</si>
  <si>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</si>
  <si>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</si>
  <si>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</si>
  <si>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</si>
  <si>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</si>
  <si>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</si>
  <si>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</si>
  <si>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</si>
  <si>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</si>
  <si>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</si>
  <si>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</si>
  <si>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</si>
  <si>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</si>
  <si>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</si>
  <si>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</si>
  <si>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</si>
  <si>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</si>
  <si>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</si>
  <si>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</si>
  <si>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</si>
  <si>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</si>
  <si>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</si>
  <si>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</si>
  <si>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</si>
  <si>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</si>
  <si>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</si>
  <si>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</si>
  <si>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</si>
  <si>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</si>
  <si>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</si>
  <si>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</si>
  <si>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</si>
  <si>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</si>
  <si>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</si>
  <si>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</si>
  <si>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</si>
  <si>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</si>
  <si>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</si>
  <si>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</si>
  <si>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</si>
  <si>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</si>
  <si>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</si>
  <si>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</si>
  <si>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</si>
  <si>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</si>
  <si>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</si>
  <si>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</si>
  <si>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</si>
  <si>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</si>
  <si>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</si>
  <si>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</si>
  <si>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</si>
  <si>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</si>
  <si>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</si>
  <si>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</si>
  <si>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</si>
  <si>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</si>
  <si>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</si>
  <si>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</si>
  <si>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</si>
  <si>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</si>
  <si>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</si>
  <si>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</si>
  <si>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</si>
  <si>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</si>
  <si>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</si>
  <si>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</si>
  <si>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</si>
  <si>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</si>
  <si>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</si>
  <si>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</si>
  <si>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</si>
  <si>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</si>
  <si>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</si>
  <si>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</si>
  <si>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</si>
  <si>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</si>
  <si>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</si>
  <si>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</si>
  <si>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</si>
  <si>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</si>
  <si>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</si>
  <si>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</si>
  <si>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</si>
  <si>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</si>
  <si>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</si>
  <si>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</si>
  <si>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</si>
  <si>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</si>
  <si>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</si>
  <si>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</si>
  <si>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</si>
  <si>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</si>
  <si>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</si>
  <si>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</si>
  <si>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</si>
  <si>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</si>
  <si>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</si>
  <si>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</si>
  <si>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</si>
  <si>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</si>
  <si>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</si>
  <si>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</si>
  <si>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</si>
  <si>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</si>
  <si>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</si>
  <si>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</si>
  <si>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</si>
  <si>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</si>
  <si>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</si>
  <si>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</si>
  <si>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</si>
  <si>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</si>
  <si>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</si>
  <si>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</si>
  <si>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</si>
  <si>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</si>
  <si>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</si>
  <si>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</si>
  <si>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</si>
  <si>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</si>
  <si>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</si>
  <si>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</si>
  <si>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</si>
  <si>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</si>
  <si>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</si>
  <si>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</si>
  <si>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</si>
  <si>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</si>
  <si>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</si>
  <si>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</si>
  <si>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</si>
  <si>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</si>
  <si>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</si>
  <si>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</si>
  <si>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</si>
  <si>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</si>
  <si>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</si>
  <si>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</si>
  <si>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</si>
  <si>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</si>
  <si>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</si>
  <si>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</si>
  <si>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</si>
  <si>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</si>
  <si>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</si>
  <si>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</si>
  <si>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</si>
  <si>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</si>
  <si>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</si>
  <si>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</si>
  <si>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</si>
  <si>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</si>
  <si>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</si>
  <si>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</si>
  <si>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</si>
  <si>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</si>
  <si>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</si>
  <si>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</si>
  <si>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</si>
  <si>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</si>
  <si>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</si>
  <si>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</si>
  <si>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</si>
  <si>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</si>
  <si>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</si>
  <si>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</si>
  <si>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</si>
  <si>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</si>
  <si>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</si>
  <si>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</si>
  <si>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</si>
  <si>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</si>
  <si>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</si>
  <si>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</si>
  <si>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</si>
  <si>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</si>
  <si>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</si>
  <si>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</si>
  <si>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</si>
  <si>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</si>
  <si>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</si>
  <si>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</si>
  <si>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</si>
  <si>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</si>
  <si>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</si>
  <si>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</si>
  <si>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</si>
  <si>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</si>
  <si>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</si>
  <si>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</si>
  <si>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</si>
  <si>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</si>
  <si>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</si>
  <si>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</si>
  <si>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</si>
  <si>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</si>
  <si>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</si>
  <si>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</si>
  <si>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</si>
  <si>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</si>
  <si>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</si>
  <si>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</si>
  <si>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</si>
  <si>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</si>
  <si>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</si>
  <si>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</si>
  <si>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</si>
  <si>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</si>
  <si>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</si>
  <si>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</si>
  <si>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</si>
  <si>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</si>
  <si>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</si>
  <si>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</si>
  <si>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</si>
  <si>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</si>
  <si>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</si>
  <si>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</si>
  <si>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</si>
  <si>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</si>
  <si>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</si>
  <si>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</si>
  <si>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</si>
  <si>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</si>
  <si>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</si>
  <si>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</si>
  <si>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</si>
  <si>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</si>
  <si>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</si>
  <si>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</si>
  <si>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</si>
  <si>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</si>
  <si>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</si>
  <si>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</si>
  <si>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</si>
  <si>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</si>
  <si>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</si>
  <si>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</si>
  <si>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</si>
  <si>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</si>
  <si>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</si>
  <si>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</si>
  <si>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</si>
  <si>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</si>
  <si>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</si>
  <si>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</si>
  <si>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</si>
  <si>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</si>
  <si>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</si>
  <si>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</si>
  <si>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</si>
  <si>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</si>
  <si>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</si>
  <si>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</si>
  <si>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</si>
  <si>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</si>
  <si>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</si>
  <si>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</si>
  <si>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</si>
  <si>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</si>
  <si>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</si>
  <si>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</si>
  <si>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</si>
  <si>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</si>
  <si>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</si>
  <si>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</si>
  <si>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</si>
  <si>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</si>
  <si>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</si>
  <si>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</si>
  <si>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</si>
  <si>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</si>
  <si>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</si>
  <si>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</si>
  <si>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</si>
  <si>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</si>
  <si>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</si>
  <si>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</si>
  <si>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</si>
  <si>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</si>
  <si>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</si>
  <si>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</si>
  <si>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</si>
  <si>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</si>
  <si>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</si>
  <si>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</si>
  <si>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</si>
  <si>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</si>
  <si>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</si>
  <si>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</si>
  <si>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</si>
  <si>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</si>
  <si>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</si>
  <si>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</si>
  <si>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</si>
  <si>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</si>
  <si>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</si>
  <si>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</si>
  <si>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</si>
  <si>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</si>
  <si>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</si>
  <si>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</si>
  <si>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</si>
  <si>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</si>
  <si>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</si>
  <si>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</si>
  <si>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</si>
  <si>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</si>
  <si>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</si>
  <si>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</si>
  <si>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</si>
  <si>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</si>
  <si>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</si>
  <si>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</si>
  <si>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</si>
  <si>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</si>
  <si>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</si>
  <si>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</si>
  <si>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</si>
  <si>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</si>
  <si>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</si>
  <si>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</si>
  <si>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</si>
  <si>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</si>
  <si>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</si>
  <si>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</si>
  <si>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</si>
  <si>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</si>
  <si>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</si>
  <si>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</si>
  <si>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</si>
  <si>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</si>
  <si>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</si>
  <si>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</si>
  <si>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</si>
  <si>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</si>
  <si>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</si>
  <si>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</si>
  <si>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</si>
  <si>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</si>
  <si>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</si>
  <si>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</si>
  <si>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</si>
  <si>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</si>
  <si>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</si>
  <si>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</si>
  <si>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</si>
  <si>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</si>
  <si>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</si>
  <si>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</si>
  <si>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</si>
  <si>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</si>
  <si>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</si>
  <si>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</si>
  <si>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</si>
  <si>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</si>
  <si>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</si>
  <si>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</si>
  <si>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</si>
  <si>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</si>
  <si>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</si>
  <si>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</si>
  <si>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</si>
  <si>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</si>
  <si>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</si>
  <si>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</si>
  <si>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</si>
  <si>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</si>
  <si>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</si>
  <si>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</si>
  <si>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</si>
  <si>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</si>
  <si>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</si>
  <si>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</si>
  <si>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</si>
  <si>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</si>
  <si>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</si>
  <si>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</si>
  <si>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</si>
  <si>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</si>
  <si>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</si>
  <si>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</si>
  <si>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</si>
  <si>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</si>
  <si>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</si>
  <si>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</si>
  <si>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</si>
  <si>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</si>
  <si>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</si>
  <si>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</si>
  <si>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</si>
  <si>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</si>
  <si>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</si>
  <si>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</si>
  <si>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</si>
  <si>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</si>
  <si>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</si>
  <si>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</si>
  <si>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</si>
  <si>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</si>
  <si>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</si>
  <si>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</si>
  <si>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</si>
  <si>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</si>
  <si>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</si>
  <si>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</si>
  <si>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</si>
  <si>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</si>
  <si>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</si>
  <si>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</si>
  <si>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</si>
  <si>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</si>
  <si>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</si>
  <si>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</si>
  <si>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</si>
  <si>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</si>
  <si>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</si>
  <si>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</si>
  <si>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</si>
  <si>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</si>
  <si>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</si>
  <si>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</si>
  <si>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</si>
  <si>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</si>
  <si>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</si>
  <si>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</si>
  <si>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</si>
  <si>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</si>
  <si>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</si>
  <si>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</si>
  <si>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</si>
  <si>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</si>
  <si>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</si>
  <si>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</si>
  <si>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</si>
  <si>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</si>
  <si>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</si>
  <si>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</si>
  <si>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</si>
  <si>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</si>
  <si>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</si>
  <si>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</si>
  <si>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</si>
  <si>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</si>
  <si>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</si>
  <si>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</si>
  <si>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</si>
  <si>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</si>
  <si>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</si>
  <si>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</si>
  <si>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</si>
  <si>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</si>
  <si>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</si>
  <si>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</si>
  <si>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</si>
  <si>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</si>
  <si>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</si>
  <si>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</si>
  <si>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</si>
  <si>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</si>
  <si>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</si>
  <si>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</si>
  <si>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</si>
  <si>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</si>
  <si>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</si>
  <si>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</si>
  <si>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</si>
  <si>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</si>
  <si>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</si>
  <si>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</si>
  <si>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</si>
  <si>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</si>
  <si>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</si>
  <si>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</si>
  <si>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</si>
  <si>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</si>
  <si>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</si>
  <si>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</si>
  <si>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</si>
  <si>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</si>
  <si>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</si>
  <si>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</si>
  <si>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</si>
  <si>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</si>
  <si>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</si>
  <si>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</si>
  <si>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</si>
  <si>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</si>
  <si>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</si>
  <si>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</si>
  <si>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</si>
  <si>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</si>
  <si>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</si>
  <si>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</si>
  <si>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</si>
  <si>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</si>
  <si>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</si>
  <si>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</si>
  <si>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</si>
  <si>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</si>
  <si>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</si>
  <si>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</si>
  <si>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</si>
  <si>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</si>
  <si>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</si>
  <si>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</si>
  <si>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</si>
  <si>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</si>
  <si>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</si>
  <si>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</si>
  <si>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</si>
  <si>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</si>
  <si>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</si>
  <si>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</si>
  <si>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</si>
  <si>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</si>
  <si>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</si>
  <si>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</si>
  <si>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</si>
  <si>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</si>
  <si>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</si>
  <si>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</si>
  <si>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</si>
  <si>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</si>
  <si>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</si>
  <si>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</si>
  <si>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</si>
  <si>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</si>
  <si>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</si>
  <si>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</si>
  <si>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</si>
  <si>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</si>
  <si>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</si>
  <si>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</si>
  <si>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</si>
  <si>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</si>
  <si>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</si>
  <si>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</si>
  <si>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</si>
  <si>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</si>
  <si>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</si>
  <si>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</si>
  <si>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</si>
  <si>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</si>
  <si>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</si>
  <si>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</si>
  <si>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</si>
  <si>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</si>
  <si>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</si>
  <si>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</si>
  <si>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</si>
  <si>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</si>
  <si>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</si>
  <si>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</si>
  <si>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</si>
  <si>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</si>
  <si>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</si>
  <si>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</si>
  <si>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</si>
  <si>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</si>
  <si>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</si>
  <si>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</si>
  <si>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</si>
  <si>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</si>
  <si>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</si>
  <si>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</si>
  <si>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</si>
  <si>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</si>
  <si>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</si>
  <si>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</si>
  <si>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</si>
  <si>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</si>
  <si>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</si>
  <si>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</si>
  <si>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</si>
  <si>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</si>
  <si>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</si>
  <si>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</si>
  <si>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</si>
  <si>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</si>
  <si>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</si>
  <si>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</si>
  <si>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</si>
  <si>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</si>
  <si>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</si>
  <si>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</si>
  <si>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</si>
  <si>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</si>
  <si>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</si>
  <si>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</si>
  <si>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</si>
  <si>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</si>
  <si>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</si>
  <si>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</si>
  <si>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</si>
  <si>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</si>
  <si>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</si>
  <si>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</si>
  <si>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</si>
  <si>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</si>
  <si>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</si>
  <si>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</si>
  <si>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</si>
  <si>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</si>
  <si>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</si>
  <si>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</si>
  <si>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</si>
  <si>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</si>
  <si>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</si>
  <si>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</si>
  <si>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</si>
  <si>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</si>
  <si>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</si>
  <si>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</si>
  <si>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</si>
  <si>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</si>
  <si>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</si>
  <si>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</si>
  <si>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</si>
  <si>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</si>
  <si>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</si>
  <si>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</si>
  <si>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</si>
  <si>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</si>
  <si>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</si>
  <si>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</si>
  <si>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</si>
  <si>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</si>
  <si>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</si>
  <si>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</si>
  <si>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</si>
  <si>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</si>
  <si>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</si>
  <si>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</si>
  <si>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</si>
  <si>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</si>
  <si>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</si>
  <si>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</si>
  <si>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</si>
  <si>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</si>
  <si>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</si>
  <si>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</si>
  <si>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</si>
  <si>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</si>
  <si>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</si>
  <si>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</si>
  <si>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</si>
  <si>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</si>
  <si>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</si>
  <si>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</si>
  <si>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</si>
  <si>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</si>
  <si>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</si>
  <si>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</si>
  <si>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</si>
  <si>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</si>
  <si>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</si>
  <si>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</si>
  <si>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</si>
  <si>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</si>
  <si>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</si>
  <si>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</si>
  <si>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</si>
  <si>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</si>
  <si>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</si>
  <si>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</si>
  <si>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</si>
  <si>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</si>
  <si>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</si>
  <si>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</si>
  <si>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</si>
  <si>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</si>
  <si>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</si>
  <si>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</si>
  <si>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</si>
  <si>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</si>
  <si>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</si>
  <si>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</si>
  <si>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</si>
  <si>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</si>
  <si>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</si>
  <si>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</si>
  <si>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</si>
  <si>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</si>
  <si>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</si>
  <si>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</si>
  <si>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</si>
  <si>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</si>
  <si>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</si>
  <si>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</si>
  <si>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</si>
  <si>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</si>
  <si>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</si>
  <si>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</si>
  <si>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</si>
  <si>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</si>
  <si>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</si>
  <si>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</si>
  <si>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</si>
  <si>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</si>
  <si>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</si>
  <si>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</si>
  <si>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</si>
  <si>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</si>
  <si>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</si>
  <si>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</si>
  <si>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</si>
  <si>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</si>
  <si>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</si>
  <si>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</si>
  <si>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</si>
  <si>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</si>
  <si>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</si>
  <si>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</si>
  <si>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</si>
  <si>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</si>
  <si>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</si>
  <si>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</si>
  <si>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</si>
  <si>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</si>
  <si>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</si>
  <si>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</si>
  <si>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</si>
  <si>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</si>
  <si>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</si>
  <si>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</si>
  <si>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</si>
  <si>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</si>
  <si>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</si>
  <si>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</si>
  <si>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</si>
  <si>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</si>
  <si>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</si>
  <si>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</si>
  <si>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</si>
  <si>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</si>
  <si>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</si>
  <si>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</si>
  <si>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</si>
  <si>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</si>
  <si>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</si>
  <si>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</si>
  <si>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</si>
  <si>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</si>
  <si>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</si>
  <si>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</si>
  <si>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</si>
  <si>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</si>
  <si>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</si>
  <si>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</si>
  <si>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</si>
  <si>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</si>
  <si>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</si>
  <si>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</si>
  <si>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</si>
  <si>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</si>
  <si>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</si>
  <si>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</si>
  <si>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</si>
  <si>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</si>
  <si>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</si>
  <si>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</si>
  <si>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</si>
  <si>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</si>
  <si>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</si>
  <si>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</si>
  <si>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</si>
  <si>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</si>
  <si>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</si>
  <si>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</si>
  <si>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</si>
  <si>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</si>
  <si>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</si>
  <si>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</si>
  <si>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</si>
  <si>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</si>
  <si>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</si>
  <si>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</si>
  <si>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</si>
  <si>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</si>
  <si>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</si>
  <si>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</si>
  <si>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</si>
  <si>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</si>
  <si>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</si>
  <si>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</si>
  <si>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</si>
  <si>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</si>
  <si>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</si>
  <si>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</si>
  <si>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</si>
  <si>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</si>
  <si>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</si>
  <si>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</si>
  <si>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</si>
  <si>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</si>
  <si>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</si>
  <si>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</si>
  <si>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</si>
  <si>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</si>
  <si>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</si>
  <si>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</si>
  <si>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</si>
  <si>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</si>
  <si>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</si>
  <si>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</si>
  <si>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</si>
  <si>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</si>
  <si>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</si>
  <si>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</si>
  <si>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</si>
  <si>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</si>
  <si>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</si>
  <si>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</si>
  <si>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</si>
  <si>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</si>
  <si>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</si>
  <si>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</si>
  <si>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</si>
  <si>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</si>
  <si>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</si>
  <si>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</si>
  <si>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</si>
  <si>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</si>
  <si>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</si>
  <si>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</si>
  <si>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</si>
  <si>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</si>
  <si>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</si>
  <si>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</si>
  <si>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</si>
  <si>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</si>
  <si>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</si>
  <si>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</si>
  <si>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</si>
  <si>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</si>
  <si>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</si>
  <si>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</si>
  <si>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</si>
  <si>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</si>
  <si>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</si>
  <si>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</si>
  <si>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</si>
  <si>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</si>
  <si>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</si>
  <si>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</si>
  <si>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</si>
  <si>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</si>
  <si>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</si>
  <si>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</si>
  <si>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</si>
  <si>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</si>
  <si>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</si>
  <si>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</si>
  <si>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</si>
  <si>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</si>
  <si>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</si>
  <si>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</si>
  <si>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</si>
  <si>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</si>
  <si>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</si>
  <si>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</si>
  <si>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</si>
  <si>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</si>
  <si>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</si>
  <si>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</si>
  <si>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</si>
  <si>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</si>
  <si>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</si>
  <si>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</si>
  <si>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</si>
  <si>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</si>
  <si>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</si>
  <si>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</si>
  <si>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</si>
  <si>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</si>
  <si>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</si>
  <si>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</si>
  <si>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</si>
  <si>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</si>
  <si>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</si>
  <si>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</si>
  <si>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</si>
  <si>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</si>
  <si>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</si>
  <si>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</si>
  <si>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</si>
  <si>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</si>
  <si>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</si>
  <si>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</si>
  <si>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</si>
  <si>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</si>
  <si>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</si>
  <si>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</si>
  <si>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</si>
  <si>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</si>
  <si>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</si>
  <si>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</si>
  <si>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</si>
  <si>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</si>
  <si>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</si>
  <si>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</si>
  <si>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</si>
  <si>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</si>
  <si>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</si>
  <si>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</si>
  <si>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</si>
  <si>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</si>
  <si>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</si>
  <si>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</si>
  <si>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</si>
  <si>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</si>
  <si>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</si>
  <si>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</si>
  <si>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</si>
  <si>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</si>
  <si>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</si>
  <si>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</si>
  <si>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</si>
  <si>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</si>
  <si>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</si>
  <si>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</si>
  <si>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</si>
  <si>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</si>
  <si>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</si>
  <si>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</si>
  <si>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</si>
  <si>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</si>
  <si>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</si>
  <si>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</si>
  <si>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</si>
  <si>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</si>
  <si>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</si>
  <si>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</si>
  <si>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</si>
  <si>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</si>
  <si>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</si>
  <si>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</si>
  <si>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</si>
  <si>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</si>
  <si>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</si>
  <si>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</si>
  <si>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</si>
  <si>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</si>
  <si>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</si>
  <si>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</si>
  <si>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</si>
  <si>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</si>
  <si>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</si>
  <si>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</si>
  <si>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</si>
  <si>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</si>
  <si>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</si>
  <si>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</si>
  <si>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</si>
  <si>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</si>
  <si>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</si>
  <si>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</si>
  <si>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</si>
  <si>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</si>
  <si>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</si>
  <si>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</si>
  <si>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</si>
  <si>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</si>
  <si>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</si>
  <si>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</si>
  <si>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</si>
  <si>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</si>
  <si>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</si>
  <si>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</si>
  <si>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</si>
  <si>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</si>
  <si>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</si>
  <si>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</si>
  <si>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</si>
  <si>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</si>
  <si>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</si>
  <si>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</si>
  <si>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</si>
  <si>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</si>
  <si>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</si>
  <si>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</si>
  <si>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</si>
  <si>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</si>
  <si>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</si>
  <si>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</si>
  <si>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</si>
  <si>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</si>
  <si>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</si>
  <si>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</si>
  <si>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</si>
  <si>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</si>
  <si>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</si>
  <si>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</si>
  <si>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</si>
  <si>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</si>
  <si>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</si>
  <si>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</si>
  <si>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</si>
  <si>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</si>
  <si>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</si>
  <si>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</si>
  <si>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</si>
  <si>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</si>
  <si>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</si>
  <si>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</si>
  <si>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</si>
  <si>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</si>
  <si>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</si>
  <si>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</si>
  <si>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</si>
  <si>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</si>
  <si>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</si>
  <si>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</si>
  <si>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</si>
  <si>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</si>
  <si>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</si>
  <si>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</si>
  <si>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</si>
  <si>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</si>
  <si>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</si>
  <si>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</si>
  <si>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</si>
  <si>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</si>
  <si>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</si>
  <si>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</si>
  <si>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</si>
  <si>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</si>
  <si>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</si>
  <si>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</si>
  <si>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</si>
  <si>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</si>
  <si>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</si>
  <si>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</si>
  <si>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</si>
  <si>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</si>
  <si>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</si>
  <si>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</si>
  <si>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</si>
  <si>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</si>
  <si>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</si>
  <si>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</si>
  <si>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</si>
  <si>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</si>
  <si>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</si>
  <si>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</si>
  <si>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</si>
  <si>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</si>
  <si>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</si>
  <si>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</si>
  <si>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</si>
  <si>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</si>
  <si>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</si>
  <si>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</si>
  <si>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</si>
  <si>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</si>
  <si>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</si>
  <si>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</si>
  <si>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</si>
  <si>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</si>
  <si>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</si>
  <si>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</si>
  <si>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</si>
  <si>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</si>
  <si>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</si>
  <si>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</si>
  <si>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</si>
  <si>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</si>
  <si>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</si>
  <si>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</si>
  <si>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</si>
  <si>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</si>
  <si>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</si>
  <si>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</si>
  <si>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</si>
  <si>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</si>
  <si>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</si>
  <si>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</si>
  <si>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</si>
  <si>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</si>
  <si>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</si>
  <si>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</si>
  <si>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</si>
  <si>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</si>
  <si>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</si>
  <si>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</si>
  <si>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</si>
  <si>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</si>
  <si>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</si>
  <si>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</si>
  <si>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</si>
  <si>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</si>
  <si>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</si>
  <si>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</si>
  <si>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</si>
  <si>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</si>
  <si>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</si>
  <si>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</si>
  <si>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</si>
  <si>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</si>
  <si>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</si>
  <si>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</si>
  <si>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</si>
  <si>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</si>
  <si>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</si>
  <si>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</si>
  <si>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</si>
  <si>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</si>
  <si>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</si>
  <si>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</si>
  <si>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</si>
  <si>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</si>
  <si>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</si>
  <si>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</si>
  <si>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</si>
  <si>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</si>
  <si>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</si>
  <si>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</si>
  <si>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</si>
  <si>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</si>
  <si>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</si>
  <si>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</si>
  <si>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</si>
  <si>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</si>
  <si>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</si>
  <si>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</si>
  <si>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</si>
  <si>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</si>
  <si>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</si>
  <si>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</si>
  <si>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</si>
  <si>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</si>
  <si>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</si>
  <si>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</si>
  <si>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</si>
  <si>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</si>
  <si>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</si>
  <si>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</si>
  <si>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</si>
  <si>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</si>
  <si>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</si>
  <si>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</si>
  <si>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</si>
  <si>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</si>
  <si>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</si>
  <si>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</si>
  <si>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</si>
  <si>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</si>
  <si>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</si>
  <si>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</si>
  <si>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</si>
  <si>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</si>
  <si>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</si>
  <si>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</si>
  <si>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</si>
  <si>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</si>
  <si>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</si>
  <si>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</si>
  <si>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</si>
  <si>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</si>
  <si>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</si>
  <si>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</si>
  <si>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</si>
  <si>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</si>
  <si>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</si>
  <si>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</si>
  <si>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</si>
  <si>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</si>
  <si>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</si>
  <si>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</si>
  <si>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</si>
  <si>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</si>
  <si>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</si>
  <si>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</si>
  <si>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</si>
  <si>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</si>
  <si>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</si>
  <si>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</si>
  <si>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</si>
  <si>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</si>
  <si>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</si>
  <si>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</si>
  <si>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</si>
  <si>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</si>
  <si>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</si>
  <si>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</si>
  <si>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</si>
  <si>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</si>
  <si>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</si>
  <si>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</si>
  <si>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</si>
  <si>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</si>
  <si>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</si>
  <si>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</si>
  <si>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</si>
  <si>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</si>
  <si>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</si>
  <si>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</si>
  <si>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</si>
  <si>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</si>
  <si>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</si>
  <si>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</si>
  <si>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</si>
  <si>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</si>
  <si>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</si>
  <si>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</si>
  <si>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</si>
  <si>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</si>
  <si>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</si>
  <si>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</si>
  <si>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</si>
  <si>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</si>
  <si>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</si>
  <si>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</si>
  <si>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</si>
  <si>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</si>
  <si>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</si>
  <si>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</si>
  <si>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</si>
  <si>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</si>
  <si>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</si>
  <si>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</si>
  <si>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</si>
  <si>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</si>
  <si>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</si>
  <si>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</si>
  <si>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</si>
  <si>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</si>
  <si>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</si>
  <si>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</si>
  <si>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</si>
  <si>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</si>
  <si>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</si>
  <si>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</si>
  <si>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</si>
  <si>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</si>
  <si>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</si>
  <si>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</si>
  <si>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</si>
  <si>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</si>
  <si>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</si>
  <si>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</si>
  <si>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</si>
  <si>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</si>
  <si>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</si>
  <si>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</si>
  <si>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</si>
  <si>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</si>
  <si>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</si>
  <si>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</si>
  <si>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</si>
  <si>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</si>
  <si>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</si>
  <si>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</si>
  <si>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</si>
  <si>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</si>
  <si>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</si>
  <si>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</si>
  <si>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</si>
  <si>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</si>
  <si>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</si>
  <si>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</si>
  <si>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</si>
  <si>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</si>
  <si>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</si>
  <si>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</si>
  <si>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</si>
  <si>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</si>
  <si>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</si>
  <si>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</si>
  <si>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</si>
  <si>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</si>
  <si>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</si>
  <si>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</si>
  <si>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</si>
  <si>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</si>
  <si>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</si>
  <si>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</si>
  <si>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</si>
  <si>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</si>
  <si>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</si>
  <si>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</si>
  <si>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</si>
  <si>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</si>
  <si>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</si>
  <si>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</si>
  <si>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</si>
  <si>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</si>
  <si>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</si>
  <si>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</si>
  <si>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</si>
  <si>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</si>
  <si>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</si>
  <si>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</si>
  <si>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</si>
  <si>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</si>
  <si>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</si>
  <si>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</si>
  <si>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</si>
  <si>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</si>
  <si>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</si>
  <si>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</si>
  <si>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</si>
  <si>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</si>
  <si>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</si>
  <si>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</si>
  <si>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</si>
  <si>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</si>
  <si>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</si>
  <si>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</si>
  <si>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</si>
  <si>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</si>
  <si>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</si>
  <si>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</si>
  <si>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</si>
  <si>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</si>
  <si>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</si>
  <si>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</si>
  <si>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</si>
  <si>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</si>
  <si>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</si>
  <si>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</si>
  <si>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</si>
  <si>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</si>
  <si>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</si>
  <si>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</si>
  <si>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</si>
  <si>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</si>
  <si>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</si>
  <si>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</si>
  <si>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</si>
  <si>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</si>
  <si>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</si>
  <si>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</si>
  <si>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</si>
  <si>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</si>
  <si>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</si>
  <si>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</si>
  <si>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</si>
  <si>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</si>
  <si>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</si>
  <si>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</si>
  <si>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</si>
  <si>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</si>
  <si>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</si>
  <si>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</si>
  <si>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</si>
  <si>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</si>
  <si>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</si>
  <si>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</si>
  <si>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</si>
  <si>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</si>
  <si>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</si>
  <si>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</si>
  <si>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</si>
  <si>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</si>
  <si>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</si>
  <si>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</si>
  <si>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</si>
  <si>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</si>
  <si>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</si>
  <si>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</si>
  <si>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</si>
  <si>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</si>
  <si>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</si>
  <si>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</si>
  <si>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</si>
  <si>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</si>
  <si>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</si>
  <si>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</si>
  <si>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</si>
  <si>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</si>
  <si>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</si>
  <si>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</si>
  <si>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</si>
  <si>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</si>
  <si>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</si>
  <si>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</si>
  <si>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</si>
  <si>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</si>
  <si>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</si>
  <si>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</si>
  <si>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</si>
  <si>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</si>
  <si>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</si>
  <si>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</si>
  <si>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</si>
  <si>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</si>
  <si>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</si>
  <si>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</si>
  <si>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</si>
  <si>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</si>
  <si>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</si>
  <si>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</si>
  <si>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</si>
  <si>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</si>
  <si>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</si>
  <si>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</si>
  <si>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</si>
  <si>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</si>
  <si>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</si>
  <si>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</si>
  <si>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</si>
  <si>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</si>
  <si>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</si>
  <si>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</si>
  <si>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</si>
  <si>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</si>
  <si>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</si>
  <si>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</si>
  <si>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</si>
  <si>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</si>
  <si>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</si>
  <si>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</si>
  <si>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</si>
  <si>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</si>
  <si>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</si>
  <si>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</si>
  <si>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</si>
  <si>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</si>
  <si>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</si>
  <si>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</si>
  <si>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</si>
  <si>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</si>
  <si>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</si>
  <si>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</si>
  <si>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</si>
  <si>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</si>
  <si>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</si>
  <si>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</si>
  <si>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</si>
  <si>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</si>
  <si>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</si>
  <si>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</si>
  <si>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</si>
  <si>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</si>
  <si>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</si>
  <si>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</si>
  <si>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</si>
  <si>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</si>
  <si>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</si>
  <si>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</si>
  <si>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</si>
  <si>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</si>
  <si>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</si>
  <si>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</si>
  <si>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</si>
  <si>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</si>
  <si>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</si>
  <si>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</si>
  <si>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</si>
  <si>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</si>
  <si>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</si>
  <si>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</si>
  <si>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</si>
  <si>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</si>
  <si>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</si>
  <si>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</si>
  <si>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</si>
  <si>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</si>
  <si>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</si>
  <si>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</si>
  <si>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</si>
  <si>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</si>
  <si>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</si>
  <si>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</si>
  <si>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</si>
  <si>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</si>
  <si>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</si>
  <si>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</si>
  <si>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</si>
  <si>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</si>
  <si>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</si>
  <si>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</si>
  <si>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</si>
  <si>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</si>
  <si>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</si>
  <si>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</si>
  <si>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</si>
  <si>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</si>
  <si>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</si>
  <si>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</si>
  <si>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</si>
  <si>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</si>
  <si>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</si>
  <si>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</si>
  <si>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</si>
  <si>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</si>
  <si>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</si>
  <si>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</si>
  <si>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</si>
  <si>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</si>
  <si>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</si>
  <si>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</si>
  <si>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</si>
  <si>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</si>
  <si>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</si>
  <si>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</si>
  <si>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</si>
  <si>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</si>
  <si>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</si>
  <si>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</si>
  <si>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</si>
  <si>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</si>
  <si>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</si>
  <si>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</si>
  <si>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</si>
  <si>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</si>
  <si>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</si>
  <si>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</si>
  <si>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</si>
  <si>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</si>
  <si>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</si>
  <si>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</si>
  <si>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</si>
  <si>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</si>
  <si>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</si>
  <si>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</si>
  <si>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</si>
  <si>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</si>
  <si>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</si>
  <si>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</si>
  <si>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</si>
  <si>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</si>
  <si>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</si>
  <si>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</si>
  <si>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</si>
  <si>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</si>
  <si>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</si>
  <si>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</si>
  <si>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</si>
  <si>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</si>
  <si>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</si>
  <si>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</si>
  <si>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</si>
  <si>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</si>
  <si>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</si>
  <si>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</si>
  <si>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</si>
  <si>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</si>
  <si>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</si>
  <si>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</si>
  <si>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</si>
  <si>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</si>
  <si>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</si>
  <si>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</si>
  <si>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</si>
  <si>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</si>
  <si>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</si>
  <si>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</si>
  <si>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</si>
  <si>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</si>
  <si>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</si>
  <si>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</si>
  <si>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</si>
  <si>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</si>
  <si>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</si>
  <si>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</si>
  <si>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</si>
  <si>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</si>
  <si>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</si>
  <si>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</si>
  <si>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</si>
  <si>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</si>
  <si>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</si>
  <si>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</si>
  <si>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</si>
  <si>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</si>
  <si>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</si>
  <si>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</si>
  <si>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</si>
  <si>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</si>
  <si>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</si>
  <si>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</si>
  <si>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</si>
  <si>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</si>
  <si>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</si>
  <si>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</si>
  <si>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</si>
  <si>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</si>
  <si>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</si>
  <si>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</si>
  <si>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</si>
  <si>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</si>
  <si>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</si>
  <si>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</si>
  <si>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</si>
  <si>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</si>
  <si>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</si>
  <si>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</si>
  <si>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</si>
  <si>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</si>
  <si>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</si>
  <si>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</si>
  <si>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</si>
  <si>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</si>
  <si>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</si>
  <si>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</si>
  <si>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</si>
  <si>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</si>
  <si>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</si>
  <si>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</si>
  <si>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</si>
  <si>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</si>
  <si>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</si>
  <si>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</si>
  <si>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</si>
  <si>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</si>
  <si>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</si>
  <si>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</si>
  <si>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</si>
  <si>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</si>
  <si>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</si>
  <si>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</si>
  <si>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</si>
  <si>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</si>
  <si>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</si>
  <si>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</si>
  <si>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</si>
  <si>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</si>
  <si>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</si>
  <si>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</si>
  <si>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</si>
  <si>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</si>
  <si>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</si>
  <si>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</si>
  <si>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</si>
  <si>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</si>
  <si>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</si>
  <si>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</si>
  <si>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</si>
  <si>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</si>
  <si>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</si>
  <si>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</si>
  <si>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</si>
  <si>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</si>
  <si>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</si>
  <si>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</si>
  <si>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</si>
  <si>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</si>
  <si>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</si>
  <si>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</si>
  <si>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</si>
  <si>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</si>
  <si>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</si>
  <si>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</si>
  <si>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</si>
  <si>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</si>
  <si>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</si>
  <si>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</si>
  <si>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</si>
  <si>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</si>
  <si>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</si>
  <si>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</si>
  <si>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</si>
  <si>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</si>
  <si>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</si>
  <si>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</si>
  <si>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</si>
  <si>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</si>
  <si>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</si>
  <si>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</si>
  <si>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</si>
  <si>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</si>
  <si>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</si>
  <si>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</si>
  <si>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</si>
  <si>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</si>
  <si>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</si>
  <si>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</si>
  <si>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</si>
  <si>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</si>
  <si>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</si>
  <si>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</si>
  <si>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</si>
  <si>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</si>
  <si>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</si>
  <si>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</si>
  <si>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</si>
  <si>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</si>
  <si>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</si>
  <si>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</si>
  <si>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</si>
  <si>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</si>
  <si>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</si>
  <si>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</si>
  <si>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</si>
  <si>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</si>
  <si>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</si>
  <si>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</si>
  <si>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</si>
  <si>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</si>
  <si>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</si>
  <si>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</si>
  <si>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</si>
  <si>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</si>
  <si>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</si>
  <si>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</si>
  <si>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</si>
  <si>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</si>
  <si>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</si>
  <si>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</si>
  <si>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</si>
  <si>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</si>
  <si>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</si>
  <si>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</si>
  <si>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</si>
  <si>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</si>
  <si>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</si>
  <si>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</si>
  <si>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</si>
  <si>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</si>
  <si>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</si>
  <si>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</si>
  <si>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</si>
  <si>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</si>
  <si>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</si>
  <si>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</si>
  <si>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</si>
  <si>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</si>
  <si>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</si>
  <si>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</si>
  <si>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</si>
  <si>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</si>
  <si>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</si>
  <si>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</si>
  <si>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</si>
  <si>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</si>
  <si>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</si>
  <si>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</si>
  <si>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</si>
  <si>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</si>
  <si>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</si>
  <si>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</si>
  <si>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</si>
  <si>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</si>
  <si>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</si>
  <si>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</si>
  <si>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</si>
  <si>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</si>
  <si>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</si>
  <si>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</si>
  <si>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</si>
  <si>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</si>
  <si>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</si>
  <si>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</si>
  <si>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</si>
  <si>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</si>
  <si>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</si>
  <si>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</si>
  <si>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</si>
  <si>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</si>
  <si>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</si>
  <si>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</si>
  <si>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</si>
  <si>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</si>
  <si>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</si>
  <si>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</si>
  <si>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</si>
  <si>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</si>
  <si>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</si>
  <si>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</si>
  <si>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</si>
  <si>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</si>
  <si>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</si>
  <si>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</si>
  <si>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</si>
  <si>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</si>
  <si>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</si>
  <si>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</si>
  <si>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</si>
  <si>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</si>
  <si>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</si>
  <si>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</si>
  <si>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</si>
  <si>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</si>
  <si>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</si>
  <si>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</si>
  <si>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</si>
  <si>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</si>
  <si>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</si>
  <si>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</si>
  <si>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</si>
  <si>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</si>
  <si>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</si>
  <si>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</si>
  <si>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</si>
  <si>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</si>
  <si>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</si>
  <si>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</si>
  <si>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</si>
  <si>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</si>
  <si>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</si>
  <si>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</si>
  <si>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</si>
  <si>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</si>
  <si>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</si>
  <si>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</si>
  <si>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</si>
  <si>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</si>
  <si>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</si>
  <si>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</si>
  <si>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</si>
  <si>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</si>
  <si>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</si>
  <si>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</si>
  <si>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</si>
  <si>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</si>
  <si>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</si>
  <si>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</si>
  <si>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</si>
  <si>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</si>
  <si>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</si>
  <si>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</si>
  <si>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</si>
  <si>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</si>
  <si>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</si>
  <si>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</si>
  <si>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</si>
  <si>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</si>
  <si>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</si>
  <si>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</si>
  <si>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</si>
  <si>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</si>
  <si>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</si>
  <si>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</si>
  <si>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</si>
  <si>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</si>
  <si>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</si>
  <si>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</si>
  <si>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</si>
  <si>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</si>
  <si>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</si>
  <si>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</si>
  <si>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</si>
  <si>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</si>
  <si>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</si>
  <si>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</si>
  <si>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</si>
  <si>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</si>
  <si>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</si>
  <si>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</si>
  <si>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</si>
  <si>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</si>
  <si>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</si>
  <si>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</si>
  <si>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</si>
  <si>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</si>
  <si>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</si>
  <si>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</si>
  <si>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</si>
  <si>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</si>
  <si>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</si>
  <si>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</si>
  <si>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</si>
  <si>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</si>
  <si>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</si>
  <si>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</si>
  <si>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</si>
  <si>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</si>
  <si>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</si>
  <si>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</si>
  <si>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</si>
  <si>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</si>
  <si>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</si>
  <si>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</si>
  <si>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</si>
  <si>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</si>
  <si>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</si>
  <si>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</si>
  <si>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</si>
  <si>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</si>
  <si>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</si>
  <si>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</si>
  <si>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</si>
  <si>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</si>
  <si>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</si>
  <si>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</si>
  <si>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</si>
  <si>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</si>
  <si>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</si>
  <si>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</si>
  <si>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</si>
  <si>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</si>
  <si>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</si>
  <si>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</si>
  <si>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</si>
  <si>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</si>
  <si>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</si>
  <si>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</si>
  <si>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</si>
  <si>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</si>
  <si>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</si>
  <si>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</si>
  <si>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</si>
  <si>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</si>
  <si>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</si>
  <si>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</si>
  <si>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</si>
  <si>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</si>
  <si>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</si>
  <si>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</si>
  <si>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</si>
  <si>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</si>
  <si>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</si>
  <si>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</si>
  <si>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</si>
  <si>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</si>
  <si>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</si>
  <si>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</si>
  <si>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</si>
  <si>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</si>
  <si>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</si>
  <si>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</si>
  <si>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</si>
  <si>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</si>
  <si>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</si>
  <si>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</si>
  <si>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</si>
  <si>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</si>
  <si>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</si>
  <si>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</si>
  <si>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</si>
  <si>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</si>
  <si>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</si>
  <si>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</si>
  <si>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</si>
  <si>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</si>
  <si>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</si>
  <si>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</si>
  <si>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</si>
  <si>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</si>
  <si>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</si>
  <si>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</si>
  <si>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</si>
  <si>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</si>
  <si>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</si>
  <si>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</si>
  <si>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</si>
  <si>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</si>
  <si>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</si>
  <si>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</si>
  <si>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</si>
  <si>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</si>
  <si>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</si>
  <si>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</si>
  <si>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</si>
  <si>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</si>
  <si>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</si>
  <si>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</si>
  <si>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</si>
  <si>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</si>
  <si>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</si>
  <si>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</si>
  <si>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</si>
  <si>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</si>
  <si>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</si>
  <si>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</si>
  <si>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</si>
  <si>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</si>
  <si>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</si>
  <si>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</si>
  <si>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</si>
  <si>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</si>
  <si>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</si>
  <si>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</si>
  <si>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</si>
  <si>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</si>
  <si>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</si>
  <si>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</si>
  <si>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</si>
  <si>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</si>
  <si>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</si>
  <si>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</si>
  <si>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</si>
  <si>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</si>
  <si>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</si>
  <si>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</si>
  <si>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</si>
  <si>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</si>
  <si>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</si>
  <si>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</si>
  <si>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</si>
  <si>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</si>
  <si>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</si>
  <si>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</si>
  <si>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</si>
  <si>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</si>
  <si>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</si>
  <si>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</si>
  <si>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</si>
  <si>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</si>
  <si>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</si>
  <si>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</si>
  <si>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</si>
  <si>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</si>
  <si>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</si>
  <si>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</si>
  <si>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</si>
  <si>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</si>
  <si>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</si>
  <si>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</si>
  <si>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</si>
  <si>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</si>
  <si>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</si>
  <si>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</si>
  <si>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</si>
  <si>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</si>
  <si>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</si>
  <si>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</si>
  <si>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</si>
  <si>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</si>
  <si>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</si>
  <si>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</si>
  <si>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</si>
  <si>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</si>
  <si>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</si>
  <si>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</si>
  <si>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</si>
  <si>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</si>
  <si>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</si>
  <si>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</si>
  <si>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</si>
  <si>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</si>
  <si>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</si>
  <si>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</si>
  <si>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</si>
  <si>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</si>
  <si>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</si>
  <si>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</si>
  <si>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</si>
  <si>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</si>
  <si>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</si>
  <si>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</si>
  <si>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</si>
  <si>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</si>
  <si>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</si>
  <si>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</si>
  <si>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</si>
  <si>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</si>
  <si>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</si>
  <si>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</si>
  <si>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</si>
  <si>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</si>
  <si>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</si>
  <si>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</si>
  <si>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</si>
  <si>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</si>
  <si>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</si>
  <si>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</si>
  <si>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</si>
  <si>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</si>
  <si>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</si>
  <si>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</si>
  <si>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</si>
  <si>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</si>
  <si>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</si>
  <si>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</si>
  <si>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</si>
  <si>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</si>
  <si>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</si>
  <si>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</si>
  <si>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</si>
  <si>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</si>
  <si>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</si>
  <si>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</si>
  <si>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</si>
  <si>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</si>
  <si>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</si>
  <si>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</si>
  <si>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</si>
  <si>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</si>
  <si>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</si>
  <si>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</si>
  <si>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</si>
  <si>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</si>
  <si>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</si>
  <si>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</si>
  <si>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</si>
  <si>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</si>
  <si>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</si>
  <si>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</si>
  <si>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</si>
  <si>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</si>
  <si>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</si>
  <si>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</si>
  <si>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</si>
  <si>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</si>
  <si>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</si>
  <si>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</si>
  <si>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</si>
  <si>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</si>
  <si>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</si>
  <si>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</si>
  <si>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</si>
  <si>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</si>
  <si>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</si>
  <si>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</si>
  <si>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</si>
  <si>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</si>
  <si>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</si>
  <si>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</si>
  <si>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</si>
  <si>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</si>
  <si>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</si>
  <si>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</si>
  <si>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</si>
  <si>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</si>
  <si>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</si>
  <si>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</si>
  <si>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</si>
  <si>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</si>
  <si>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</si>
  <si>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</si>
  <si>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</si>
  <si>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</si>
  <si>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</si>
  <si>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</si>
  <si>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</si>
  <si>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</si>
  <si>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</si>
  <si>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</si>
  <si>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</si>
  <si>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</si>
  <si>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</si>
  <si>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</si>
  <si>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</si>
  <si>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</si>
  <si>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</si>
  <si>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</si>
  <si>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</si>
  <si>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</si>
  <si>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</si>
  <si>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</si>
  <si>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</si>
  <si>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</si>
  <si>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</si>
  <si>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</si>
  <si>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</si>
  <si>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</si>
  <si>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</si>
  <si>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</si>
  <si>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</si>
  <si>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</si>
  <si>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</si>
  <si>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</si>
  <si>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</si>
  <si>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</si>
  <si>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</si>
  <si>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</si>
  <si>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</si>
  <si>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</si>
  <si>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</si>
  <si>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</si>
  <si>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</si>
  <si>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</si>
  <si>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</si>
  <si>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</si>
  <si>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</si>
  <si>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</si>
  <si>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</si>
  <si>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</si>
  <si>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</si>
  <si>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</si>
  <si>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</si>
  <si>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</si>
  <si>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</si>
  <si>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</si>
  <si>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</si>
  <si>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</si>
  <si>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</si>
  <si>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</si>
  <si>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</si>
  <si>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</si>
  <si>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</si>
  <si>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</si>
  <si>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</si>
  <si>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</si>
  <si>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</si>
  <si>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</si>
  <si>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</si>
  <si>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</si>
  <si>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</si>
  <si>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</si>
  <si>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</si>
  <si>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</si>
  <si>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</si>
  <si>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</si>
  <si>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</si>
  <si>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</si>
  <si>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</si>
  <si>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</si>
  <si>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</si>
  <si>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</si>
  <si>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</si>
  <si>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</si>
  <si>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</si>
  <si>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</si>
  <si>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</si>
  <si>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</si>
  <si>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</si>
  <si>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</si>
  <si>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</si>
  <si>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</si>
  <si>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</si>
  <si>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</si>
  <si>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</si>
  <si>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</si>
  <si>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</si>
  <si>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</si>
  <si>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</si>
  <si>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</si>
  <si>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</si>
  <si>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</si>
  <si>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</si>
  <si>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</si>
  <si>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</si>
  <si>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</si>
  <si>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</si>
  <si>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</si>
  <si>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</si>
  <si>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</si>
  <si>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</si>
  <si>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</si>
  <si>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</si>
  <si>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</si>
  <si>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</si>
  <si>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</si>
  <si>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</si>
  <si>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</si>
  <si>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</si>
  <si>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</si>
  <si>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</si>
  <si>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</si>
  <si>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</si>
  <si>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</si>
  <si>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</si>
  <si>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</si>
  <si>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</si>
  <si>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</si>
  <si>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</si>
  <si>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</si>
  <si>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</si>
  <si>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</si>
  <si>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</si>
  <si>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</si>
  <si>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</si>
  <si>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</si>
  <si>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</si>
  <si>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</si>
  <si>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</si>
  <si>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</si>
  <si>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</si>
  <si>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</si>
  <si>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</si>
  <si>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</si>
  <si>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</si>
  <si>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</si>
  <si>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</si>
  <si>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</si>
  <si>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</si>
  <si>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</si>
  <si>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</si>
  <si>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</si>
  <si>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</si>
  <si>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</si>
  <si>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</si>
  <si>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</si>
  <si>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</si>
  <si>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</si>
  <si>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</si>
  <si>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</si>
  <si>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</si>
  <si>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</si>
  <si>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</si>
  <si>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</si>
  <si>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</si>
  <si>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</si>
  <si>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</si>
  <si>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</si>
  <si>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</si>
  <si>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</si>
  <si>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</si>
  <si>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</si>
  <si>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</si>
  <si>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</si>
  <si>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</si>
  <si>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</si>
  <si>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</si>
  <si>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</si>
  <si>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</si>
  <si>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</si>
  <si>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</si>
  <si>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</si>
  <si>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</si>
  <si>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</si>
  <si>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</si>
  <si>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</si>
  <si>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</si>
  <si>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</si>
  <si>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</si>
  <si>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</si>
  <si>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</si>
  <si>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</si>
  <si>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</si>
  <si>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</si>
  <si>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</si>
  <si>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</si>
  <si>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</si>
  <si>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</si>
  <si>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</si>
  <si>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</si>
  <si>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</si>
  <si>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</si>
  <si>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</si>
  <si>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</si>
  <si>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</si>
  <si>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</si>
  <si>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</si>
  <si>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</si>
  <si>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</si>
  <si>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</si>
  <si>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</si>
  <si>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</si>
  <si>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</si>
  <si>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</si>
  <si>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</si>
  <si>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</si>
  <si>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</si>
  <si>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</si>
  <si>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</si>
  <si>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</si>
  <si>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</si>
  <si>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</si>
  <si>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</si>
  <si>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</si>
  <si>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</si>
  <si>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</si>
  <si>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</si>
  <si>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</si>
  <si>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</si>
  <si>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</si>
  <si>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</si>
  <si>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</si>
  <si>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</si>
  <si>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</si>
  <si>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</si>
  <si>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</si>
  <si>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</si>
  <si>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</si>
  <si>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</si>
  <si>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</si>
  <si>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</si>
  <si>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</si>
  <si>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</si>
  <si>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</si>
  <si>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</si>
  <si>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</si>
  <si>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</si>
  <si>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</si>
  <si>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</si>
  <si>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</si>
  <si>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</si>
  <si>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</si>
  <si>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</si>
  <si>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</si>
  <si>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</si>
  <si>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</si>
  <si>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</si>
  <si>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</si>
  <si>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</si>
  <si>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</si>
  <si>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</si>
  <si>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</si>
  <si>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</si>
  <si>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</si>
  <si>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</si>
  <si>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</si>
  <si>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</si>
  <si>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</si>
  <si>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</si>
  <si>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</si>
  <si>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</si>
  <si>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</si>
  <si>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</si>
  <si>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</si>
  <si>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</si>
  <si>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</si>
  <si>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</si>
  <si>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</si>
  <si>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</si>
  <si>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</si>
  <si>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</si>
  <si>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</si>
  <si>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</si>
  <si>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</si>
  <si>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</si>
  <si>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</si>
  <si>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</si>
  <si>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</si>
  <si>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</si>
  <si>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</si>
  <si>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</si>
  <si>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</si>
  <si>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</si>
  <si>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</si>
  <si>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</si>
  <si>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</si>
  <si>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</si>
  <si>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</si>
  <si>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</si>
  <si>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</si>
  <si>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</si>
  <si>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</si>
  <si>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</si>
  <si>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</si>
  <si>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</si>
  <si>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</si>
  <si>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</si>
  <si>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</si>
  <si>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</si>
  <si>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</si>
  <si>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</si>
  <si>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</si>
  <si>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</si>
  <si>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</si>
  <si>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</si>
  <si>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</si>
  <si>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</si>
  <si>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</si>
  <si>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</si>
  <si>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</si>
  <si>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</si>
  <si>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</si>
  <si>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</si>
  <si>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</si>
  <si>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</si>
  <si>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</si>
  <si>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</si>
  <si>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</si>
  <si>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</si>
  <si>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</si>
  <si>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</si>
  <si>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</si>
  <si>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</si>
  <si>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</si>
  <si>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</si>
  <si>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</si>
  <si>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</si>
  <si>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</si>
  <si>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</si>
  <si>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</si>
  <si>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</si>
  <si>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</si>
  <si>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</si>
  <si>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</si>
  <si>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</si>
  <si>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</si>
  <si>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</si>
  <si>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</si>
  <si>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</si>
  <si>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</si>
  <si>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</si>
  <si>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</si>
  <si>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</si>
  <si>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</si>
  <si>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</si>
  <si>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</si>
  <si>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</si>
  <si>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</si>
  <si>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</si>
  <si>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</si>
  <si>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</si>
  <si>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</si>
  <si>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</si>
  <si>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</si>
  <si>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</si>
  <si>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</si>
  <si>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</si>
  <si>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</si>
  <si>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</si>
  <si>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</si>
  <si>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</si>
  <si>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</si>
  <si>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</si>
  <si>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</si>
  <si>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</si>
  <si>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</si>
  <si>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</si>
  <si>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</si>
  <si>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</si>
  <si>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</si>
  <si>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</si>
  <si>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</si>
  <si>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</si>
  <si>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</si>
  <si>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</si>
  <si>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</si>
  <si>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</si>
  <si>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</si>
  <si>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</si>
  <si>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</si>
  <si>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</si>
  <si>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</si>
  <si>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</si>
  <si>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</si>
  <si>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</si>
  <si>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</si>
  <si>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</si>
  <si>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</si>
  <si>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</si>
  <si>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</si>
  <si>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</si>
  <si>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</si>
  <si>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</si>
  <si>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</si>
  <si>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</si>
  <si>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</si>
  <si>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</si>
  <si>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</si>
  <si>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</si>
  <si>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</si>
  <si>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</si>
  <si>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</si>
  <si>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</si>
  <si>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</si>
  <si>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</si>
  <si>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</si>
  <si>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</si>
  <si>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</si>
  <si>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</si>
  <si>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</si>
  <si>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</si>
  <si>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</si>
  <si>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</si>
  <si>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</si>
  <si>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</si>
  <si>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</si>
  <si>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</si>
  <si>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</si>
  <si>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</si>
  <si>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</si>
  <si>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</si>
  <si>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</si>
  <si>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</si>
  <si>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</si>
  <si>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</si>
  <si>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</si>
  <si>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</si>
  <si>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</si>
  <si>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</si>
  <si>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</si>
  <si>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</si>
  <si>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</si>
  <si>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</si>
  <si>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</si>
  <si>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</si>
  <si>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</si>
  <si>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</si>
  <si>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</si>
  <si>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</si>
  <si>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</si>
  <si>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</si>
  <si>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</si>
  <si>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</si>
  <si>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</si>
  <si>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</si>
  <si>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</si>
  <si>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</si>
  <si>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</si>
  <si>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</si>
  <si>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</si>
  <si>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</si>
  <si>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</si>
  <si>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</si>
  <si>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</si>
  <si>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</si>
  <si>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</si>
  <si>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</si>
  <si>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</si>
  <si>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</si>
  <si>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</si>
  <si>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</si>
  <si>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</si>
  <si>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</si>
  <si>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</si>
  <si>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</si>
  <si>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</si>
  <si>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</si>
  <si>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</si>
  <si>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</si>
  <si>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</si>
  <si>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</si>
  <si>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</si>
  <si>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</si>
  <si>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</si>
  <si>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</si>
  <si>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</si>
  <si>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</si>
  <si>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</si>
  <si>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</si>
  <si>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</si>
  <si>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</si>
  <si>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</si>
  <si>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</si>
  <si>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</si>
  <si>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</si>
  <si>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</si>
  <si>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</si>
  <si>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</si>
  <si>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</si>
  <si>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</si>
  <si>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</si>
  <si>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</si>
  <si>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</si>
  <si>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</si>
  <si>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</si>
  <si>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</si>
  <si>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</si>
  <si>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</si>
  <si>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</si>
  <si>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</si>
  <si>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</si>
  <si>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</si>
  <si>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</si>
  <si>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</si>
  <si>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</si>
  <si>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</si>
  <si>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</si>
  <si>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</si>
  <si>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</si>
  <si>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</si>
  <si>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</si>
  <si>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</si>
  <si>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</si>
  <si>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</si>
  <si>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</si>
  <si>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</si>
  <si>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</si>
  <si>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</si>
  <si>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</si>
  <si>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</si>
  <si>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</si>
  <si>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</si>
  <si>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</si>
  <si>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</si>
  <si>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</si>
  <si>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</si>
  <si>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</si>
  <si>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</si>
  <si>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</si>
  <si>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</si>
  <si>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</si>
  <si>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</si>
  <si>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</si>
  <si>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</si>
  <si>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</si>
  <si>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</si>
  <si>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</si>
  <si>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</si>
  <si>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</si>
  <si>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</si>
  <si>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</si>
  <si>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</si>
  <si>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</si>
  <si>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</si>
  <si>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</si>
  <si>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</si>
  <si>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</si>
  <si>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</si>
  <si>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</si>
  <si>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</si>
  <si>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</si>
  <si>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</si>
  <si>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</si>
  <si>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</si>
  <si>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</si>
  <si>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</si>
  <si>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</si>
  <si>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</si>
  <si>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</si>
  <si>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</si>
  <si>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</si>
  <si>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</si>
  <si>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</si>
  <si>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</si>
  <si>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</si>
  <si>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</si>
  <si>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</si>
  <si>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</si>
  <si>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</si>
  <si>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</si>
  <si>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</si>
  <si>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</si>
  <si>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</si>
  <si>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</si>
  <si>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</si>
  <si>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</si>
  <si>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</si>
  <si>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</si>
  <si>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</si>
  <si>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</si>
  <si>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</si>
  <si>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</si>
  <si>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</si>
  <si>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</si>
  <si>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</si>
  <si>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</si>
  <si>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</si>
  <si>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</si>
  <si>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</si>
  <si>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</si>
  <si>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</si>
  <si>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</si>
  <si>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</si>
  <si>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</si>
  <si>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</si>
  <si>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</si>
  <si>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</si>
  <si>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</si>
  <si>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</si>
  <si>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</si>
  <si>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</si>
  <si>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</si>
  <si>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</si>
  <si>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</si>
  <si>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</si>
  <si>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</si>
  <si>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</si>
  <si>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</si>
  <si>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</si>
  <si>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</si>
  <si>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</si>
  <si>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</si>
  <si>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</si>
  <si>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</si>
  <si>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</si>
  <si>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</si>
  <si>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</si>
  <si>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</si>
  <si>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</si>
  <si>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</si>
  <si>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</si>
  <si>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</si>
  <si>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</si>
  <si>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</si>
  <si>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</si>
  <si>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</si>
  <si>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</si>
  <si>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</si>
  <si>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</si>
  <si>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</si>
  <si>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</si>
  <si>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</si>
  <si>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</si>
  <si>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</si>
  <si>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</si>
  <si>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</si>
  <si>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</si>
  <si>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</si>
  <si>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</si>
  <si>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</si>
  <si>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</si>
  <si>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</si>
  <si>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</si>
  <si>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</si>
  <si>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</si>
  <si>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</si>
  <si>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</si>
  <si>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</si>
  <si>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</si>
  <si>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</si>
  <si>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</si>
  <si>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</si>
  <si>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</si>
  <si>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</si>
  <si>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</si>
  <si>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</si>
  <si>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</si>
  <si>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</si>
  <si>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</si>
  <si>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</si>
  <si>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</si>
  <si>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</si>
  <si>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</si>
  <si>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</si>
  <si>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</si>
  <si>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</si>
  <si>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</si>
  <si>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</si>
  <si>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</si>
  <si>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</si>
  <si>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</si>
  <si>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</si>
  <si>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</si>
  <si>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</si>
  <si>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</si>
  <si>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</si>
  <si>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</si>
  <si>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</si>
  <si>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</si>
  <si>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</si>
  <si>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</si>
  <si>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</si>
  <si>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</si>
  <si>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</si>
  <si>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</si>
  <si>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</si>
  <si>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</si>
  <si>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</si>
  <si>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</si>
  <si>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</si>
  <si>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</si>
  <si>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</si>
  <si>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</si>
  <si>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</si>
  <si>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</si>
  <si>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</si>
  <si>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</si>
  <si>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</si>
  <si>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</si>
  <si>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</si>
  <si>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</si>
  <si>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</si>
  <si>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</si>
  <si>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</si>
  <si>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</si>
  <si>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</si>
  <si>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</si>
  <si>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</si>
  <si>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</si>
  <si>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</si>
  <si>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</si>
  <si>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</si>
  <si>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</si>
  <si>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</si>
  <si>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</si>
  <si>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</si>
  <si>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</si>
  <si>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</si>
  <si>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</si>
  <si>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</si>
  <si>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</si>
  <si>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</si>
  <si>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</si>
  <si>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</si>
  <si>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</si>
  <si>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</si>
  <si>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</si>
  <si>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</si>
  <si>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</si>
  <si>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</si>
  <si>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</si>
  <si>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</si>
  <si>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</si>
  <si>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</si>
  <si>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</si>
  <si>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</si>
  <si>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</si>
  <si>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</si>
  <si>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</si>
  <si>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</si>
  <si>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</si>
  <si>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</si>
  <si>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</si>
  <si>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</si>
  <si>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</si>
  <si>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</si>
  <si>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</si>
  <si>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</si>
  <si>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</si>
  <si>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</si>
  <si>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</si>
  <si>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</si>
  <si>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</si>
  <si>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</si>
  <si>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</si>
  <si>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</si>
  <si>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</si>
  <si>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</si>
  <si>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</si>
  <si>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</si>
  <si>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</si>
  <si>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</si>
  <si>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</si>
  <si>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</si>
  <si>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</si>
  <si>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</si>
  <si>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</si>
  <si>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</si>
  <si>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</si>
  <si>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</si>
  <si>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</si>
  <si>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</si>
  <si>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</si>
  <si>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</si>
  <si>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</si>
  <si>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</si>
  <si>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</si>
  <si>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</si>
  <si>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</si>
  <si>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</si>
  <si>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</si>
  <si>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</si>
  <si>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</si>
  <si>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</si>
  <si>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</si>
  <si>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</si>
  <si>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</si>
  <si>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</si>
  <si>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</si>
  <si>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</si>
  <si>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</si>
  <si>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</si>
  <si>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</si>
  <si>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</si>
  <si>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</si>
  <si>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</si>
  <si>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</si>
  <si>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</si>
  <si>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</si>
  <si>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</si>
  <si>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</si>
  <si>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</si>
  <si>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</si>
  <si>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</si>
  <si>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</si>
  <si>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</si>
  <si>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</si>
  <si>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</si>
  <si>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</si>
  <si>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</si>
  <si>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</si>
  <si>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</si>
  <si>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</si>
  <si>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</si>
  <si>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</si>
  <si>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</si>
  <si>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</si>
  <si>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</si>
  <si>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</si>
  <si>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</si>
  <si>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</si>
  <si>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</si>
  <si>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</si>
  <si>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</si>
  <si>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</si>
  <si>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</si>
  <si>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</si>
  <si>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</si>
  <si>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</si>
  <si>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</si>
  <si>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</si>
  <si>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</si>
  <si>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</si>
  <si>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</si>
  <si>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</si>
  <si>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</si>
  <si>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</si>
  <si>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</si>
  <si>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</si>
  <si>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</si>
  <si>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</si>
  <si>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</si>
  <si>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</si>
  <si>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</si>
  <si>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</si>
  <si>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</si>
  <si>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</si>
  <si>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</si>
  <si>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</si>
  <si>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</si>
  <si>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</si>
  <si>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</si>
  <si>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</si>
  <si>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</si>
  <si>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</si>
  <si>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</si>
  <si>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</si>
  <si>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</si>
  <si>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</si>
  <si>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</si>
  <si>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</si>
  <si>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</si>
  <si>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</si>
  <si>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</si>
  <si>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</si>
  <si>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</si>
  <si>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</si>
  <si>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</si>
  <si>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</si>
  <si>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</si>
  <si>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</si>
  <si>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</si>
  <si>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</si>
  <si>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</si>
  <si>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</si>
  <si>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</si>
  <si>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</si>
  <si>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</si>
  <si>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</si>
  <si>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</si>
  <si>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</si>
  <si>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</si>
  <si>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</si>
  <si>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</si>
  <si>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</si>
  <si>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</si>
  <si>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</si>
  <si>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</si>
  <si>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</si>
  <si>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</si>
  <si>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</si>
  <si>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</si>
  <si>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</si>
  <si>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</si>
  <si>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</si>
  <si>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</si>
  <si>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</si>
  <si>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</si>
  <si>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</si>
  <si>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</si>
  <si>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</si>
  <si>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</si>
  <si>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</si>
  <si>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</si>
  <si>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</si>
  <si>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</si>
  <si>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</si>
  <si>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</si>
  <si>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</si>
  <si>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</si>
  <si>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</si>
  <si>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</si>
  <si>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</si>
  <si>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</si>
  <si>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</si>
  <si>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</si>
  <si>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</si>
  <si>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</si>
  <si>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</si>
  <si>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</si>
  <si>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</si>
  <si>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</si>
  <si>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</si>
  <si>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</si>
  <si>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</si>
  <si>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</si>
  <si>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</si>
  <si>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</si>
  <si>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</si>
  <si>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</si>
  <si>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</si>
  <si>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</si>
  <si>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</si>
  <si>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</si>
  <si>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</si>
  <si>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</si>
  <si>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</si>
  <si>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</si>
  <si>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</si>
  <si>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</si>
  <si>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</si>
  <si>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</si>
  <si>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</si>
  <si>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</si>
  <si>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</si>
  <si>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</si>
  <si>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</si>
  <si>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</si>
  <si>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</si>
  <si>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</si>
  <si>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</si>
  <si>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</si>
  <si>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</si>
  <si>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</si>
  <si>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</si>
  <si>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</si>
  <si>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</si>
  <si>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</si>
  <si>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</si>
  <si>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</si>
  <si>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</si>
  <si>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</si>
  <si>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</si>
  <si>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</si>
  <si>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</si>
  <si>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</si>
  <si>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</si>
  <si>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</si>
  <si>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</si>
  <si>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</si>
  <si>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</si>
  <si>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</si>
  <si>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</si>
  <si>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</si>
  <si>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</si>
  <si>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</si>
  <si>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</si>
  <si>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</si>
  <si>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</si>
  <si>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</si>
  <si>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</si>
  <si>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</si>
  <si>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</si>
  <si>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</si>
  <si>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</si>
  <si>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</si>
  <si>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</si>
  <si>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</si>
  <si>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</si>
  <si>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</si>
  <si>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</si>
  <si>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</si>
  <si>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</si>
  <si>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</si>
  <si>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</si>
  <si>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</si>
  <si>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</si>
  <si>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</si>
  <si>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</si>
  <si>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</si>
  <si>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</si>
  <si>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</si>
  <si>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</si>
  <si>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</si>
  <si>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</si>
  <si>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</si>
  <si>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</si>
  <si>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</si>
  <si>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</si>
  <si>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</si>
  <si>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</si>
  <si>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</si>
  <si>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</si>
  <si>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</si>
  <si>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</si>
  <si>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</si>
  <si>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</si>
  <si>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</si>
  <si>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</si>
  <si>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</si>
  <si>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</si>
  <si>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</si>
  <si>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</si>
  <si>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</si>
  <si>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</si>
  <si>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</si>
  <si>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</si>
  <si>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</si>
  <si>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</si>
  <si>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</si>
  <si>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</si>
  <si>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</si>
  <si>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</si>
  <si>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</si>
  <si>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</si>
  <si>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</si>
  <si>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</si>
  <si>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</si>
  <si>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</si>
  <si>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</si>
  <si>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</si>
  <si>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</si>
  <si>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</si>
  <si>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</si>
  <si>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</si>
  <si>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</si>
  <si>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</si>
  <si>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</si>
  <si>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</si>
  <si>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</si>
  <si>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</si>
  <si>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</si>
  <si>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</si>
  <si>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</si>
  <si>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</si>
  <si>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</si>
  <si>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</si>
  <si>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</si>
  <si>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</si>
  <si>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</si>
  <si>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</si>
  <si>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</si>
  <si>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</si>
  <si>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</si>
  <si>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</si>
  <si>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</si>
  <si>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</si>
  <si>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</si>
  <si>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</si>
  <si>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</si>
  <si>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</si>
  <si>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</si>
  <si>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</si>
  <si>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</si>
  <si>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</si>
  <si>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</si>
  <si>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</si>
  <si>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</si>
  <si>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</si>
  <si>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</si>
  <si>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</si>
  <si>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</si>
  <si>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</si>
  <si>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</si>
  <si>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</si>
  <si>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</si>
  <si>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</si>
  <si>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</si>
  <si>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</si>
  <si>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</si>
  <si>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</si>
  <si>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</si>
  <si>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</si>
  <si>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</si>
  <si>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</si>
  <si>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</si>
  <si>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</si>
  <si>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</si>
  <si>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</si>
  <si>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</si>
  <si>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</si>
  <si>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</si>
  <si>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</si>
  <si>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</si>
  <si>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</si>
  <si>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</si>
  <si>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</si>
  <si>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</si>
  <si>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</si>
  <si>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</si>
  <si>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</si>
  <si>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</si>
  <si>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</si>
  <si>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</si>
  <si>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</si>
  <si>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</si>
  <si>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</si>
  <si>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</si>
  <si>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</si>
  <si>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</si>
  <si>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</si>
  <si>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</si>
  <si>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</si>
  <si>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</si>
  <si>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</si>
  <si>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</si>
  <si>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</si>
  <si>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</si>
  <si>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</si>
  <si>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</si>
  <si>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</si>
  <si>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</si>
  <si>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</si>
  <si>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</si>
  <si>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</si>
  <si>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</si>
  <si>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</si>
  <si>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</si>
  <si>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</si>
  <si>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</si>
  <si>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</si>
  <si>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</si>
  <si>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</si>
  <si>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</si>
  <si>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</si>
  <si>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</si>
  <si>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</si>
  <si>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</si>
  <si>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</si>
  <si>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</si>
  <si>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</si>
  <si>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</si>
  <si>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</si>
  <si>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</si>
  <si>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</si>
  <si>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</si>
  <si>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</si>
  <si>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</si>
  <si>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</si>
  <si>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</si>
  <si>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</si>
  <si>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</si>
  <si>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</si>
  <si>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</si>
  <si>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</si>
  <si>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</si>
  <si>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</si>
  <si>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</si>
  <si>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</si>
  <si>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</si>
  <si>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</si>
  <si>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</si>
  <si>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</si>
  <si>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</si>
  <si>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</si>
  <si>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</si>
  <si>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</si>
  <si>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</si>
  <si>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</si>
  <si>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</si>
  <si>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</si>
  <si>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</si>
  <si>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</si>
  <si>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</si>
  <si>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</si>
  <si>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</si>
  <si>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</si>
  <si>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</si>
  <si>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</si>
  <si>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</si>
  <si>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</si>
  <si>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</si>
  <si>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</si>
  <si>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</si>
  <si>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</si>
  <si>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</si>
  <si>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</si>
  <si>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</si>
  <si>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</si>
  <si>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</si>
  <si>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</si>
  <si>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</si>
  <si>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</si>
  <si>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</si>
  <si>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</si>
  <si>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</si>
  <si>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</si>
  <si>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</si>
  <si>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</si>
  <si>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</si>
  <si>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</si>
  <si>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</si>
  <si>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</si>
  <si>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</si>
  <si>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</si>
  <si>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</si>
  <si>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</si>
  <si>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</si>
  <si>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</si>
  <si>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</si>
  <si>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</si>
  <si>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</si>
  <si>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</si>
  <si>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</si>
  <si>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</si>
  <si>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</si>
  <si>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</si>
  <si>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</si>
  <si>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</si>
  <si>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</si>
  <si>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</si>
  <si>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</si>
  <si>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</si>
  <si>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</si>
  <si>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</si>
  <si>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</si>
  <si>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</si>
  <si>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</si>
  <si>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</si>
  <si>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</si>
  <si>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</si>
  <si>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</si>
  <si>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</si>
  <si>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</si>
  <si>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</si>
  <si>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</si>
  <si>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</si>
  <si>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</si>
  <si>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</si>
  <si>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</si>
  <si>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</si>
  <si>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</si>
  <si>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</si>
  <si>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</si>
  <si>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</si>
  <si>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</si>
  <si>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</si>
  <si>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</si>
  <si>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</si>
  <si>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</si>
  <si>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</si>
  <si>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</si>
  <si>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</si>
  <si>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</si>
  <si>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</si>
  <si>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</si>
  <si>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</si>
  <si>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</si>
  <si>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</si>
  <si>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</si>
  <si>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</si>
  <si>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</si>
  <si>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</si>
  <si>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</si>
  <si>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</si>
  <si>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</si>
  <si>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</si>
  <si>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</si>
  <si>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</si>
  <si>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</si>
  <si>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</si>
  <si>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</si>
  <si>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</si>
  <si>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</si>
  <si>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</si>
  <si>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</si>
  <si>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</si>
  <si>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</si>
  <si>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</si>
  <si>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</si>
  <si>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</si>
  <si>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</si>
  <si>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</si>
  <si>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</si>
  <si>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</si>
  <si>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</si>
  <si>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</si>
  <si>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</si>
  <si>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</si>
  <si>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</si>
  <si>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</si>
  <si>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</si>
  <si>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</si>
  <si>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</si>
  <si>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</si>
  <si>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</si>
  <si>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</si>
  <si>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</si>
  <si>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</si>
  <si>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</si>
  <si>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</si>
  <si>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</si>
  <si>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</si>
  <si>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</si>
  <si>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</si>
  <si>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</si>
  <si>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</si>
  <si>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</si>
  <si>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</si>
  <si>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</si>
  <si>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</si>
  <si>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</si>
  <si>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</si>
  <si>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</si>
  <si>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</si>
  <si>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</si>
  <si>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</si>
  <si>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</si>
  <si>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</si>
  <si>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</si>
  <si>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</si>
  <si>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</si>
  <si>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</si>
  <si>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</si>
  <si>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</si>
  <si>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</si>
  <si>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</si>
  <si>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</si>
  <si>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</si>
  <si>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</si>
  <si>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</si>
  <si>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</si>
  <si>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</si>
  <si>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</si>
  <si>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</si>
  <si>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</si>
  <si>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</si>
  <si>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</si>
  <si>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</si>
  <si>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</si>
  <si>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</si>
  <si>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</si>
  <si>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</si>
  <si>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</si>
  <si>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</si>
  <si>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</si>
  <si>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</si>
  <si>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</si>
  <si>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</si>
  <si>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</si>
  <si>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</si>
  <si>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</si>
  <si>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</si>
  <si>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</si>
  <si>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</si>
  <si>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</si>
  <si>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</si>
  <si>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</si>
  <si>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</si>
  <si>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</si>
  <si>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</si>
  <si>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</si>
  <si>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</si>
  <si>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</si>
  <si>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</si>
  <si>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</si>
  <si>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</si>
  <si>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</si>
  <si>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</si>
  <si>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</si>
  <si>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</si>
  <si>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</si>
  <si>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</si>
  <si>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</si>
  <si>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</si>
  <si>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</si>
  <si>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</si>
  <si>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</si>
  <si>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</si>
  <si>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</si>
  <si>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</si>
  <si>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</si>
  <si>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</si>
  <si>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</si>
  <si>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</si>
  <si>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</si>
  <si>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</si>
  <si>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</si>
  <si>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</si>
  <si>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</si>
  <si>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</si>
  <si>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</si>
  <si>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</si>
  <si>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</si>
  <si>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</si>
  <si>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</si>
  <si>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</si>
  <si>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</si>
  <si>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</si>
  <si>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</si>
  <si>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</si>
  <si>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</si>
  <si>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</si>
  <si>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</si>
  <si>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</si>
  <si>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</si>
  <si>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</si>
  <si>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</si>
  <si>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</si>
  <si>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</si>
  <si>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</si>
  <si>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</si>
  <si>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</si>
  <si>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</si>
  <si>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</si>
  <si>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</si>
  <si>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</si>
  <si>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</si>
  <si>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</si>
  <si>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</si>
  <si>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</si>
  <si>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</si>
  <si>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</si>
  <si>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</si>
  <si>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</si>
  <si>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</si>
  <si>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</si>
  <si>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</si>
  <si>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</si>
  <si>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</si>
  <si>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</si>
  <si>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</si>
  <si>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</si>
  <si>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</si>
  <si>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</si>
  <si>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</si>
  <si>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</si>
  <si>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</si>
  <si>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</si>
  <si>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</si>
  <si>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</si>
  <si>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</si>
  <si>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</si>
  <si>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</si>
  <si>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</si>
  <si>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</si>
  <si>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</si>
  <si>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</si>
  <si>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</si>
  <si>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</si>
  <si>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</si>
  <si>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</si>
  <si>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</si>
  <si>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</si>
  <si>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</si>
  <si>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</si>
  <si>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</si>
  <si>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</si>
  <si>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</si>
  <si>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</si>
  <si>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</si>
  <si>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</si>
  <si>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</si>
  <si>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</si>
  <si>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</si>
  <si>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</si>
  <si>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</si>
  <si>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</si>
  <si>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</si>
  <si>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</si>
  <si>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</si>
  <si>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</si>
  <si>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</si>
  <si>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</si>
  <si>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</si>
  <si>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</si>
  <si>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</si>
  <si>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</si>
  <si>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</si>
  <si>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</si>
  <si>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</si>
  <si>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</si>
  <si>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</si>
  <si>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</si>
  <si>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</si>
  <si>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</si>
  <si>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</si>
  <si>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</si>
  <si>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</si>
  <si>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</si>
  <si>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</si>
  <si>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</si>
  <si>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</si>
  <si>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</si>
  <si>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</si>
  <si>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</si>
  <si>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</si>
  <si>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</si>
  <si>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</si>
  <si>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</si>
  <si>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</si>
  <si>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</si>
  <si>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</si>
  <si>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</si>
  <si>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</si>
  <si>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</si>
  <si>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</si>
  <si>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</si>
  <si>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</si>
  <si>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</si>
  <si>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</si>
  <si>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</si>
  <si>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</si>
  <si>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</si>
  <si>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</si>
  <si>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</si>
  <si>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</si>
  <si>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</si>
  <si>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</si>
  <si>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</si>
  <si>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</si>
  <si>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</si>
  <si>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</si>
  <si>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</si>
  <si>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</si>
  <si>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</si>
  <si>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</si>
  <si>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</si>
  <si>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</si>
  <si>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</si>
  <si>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</si>
  <si>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</si>
  <si>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</si>
  <si>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</si>
  <si>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</si>
  <si>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</si>
  <si>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</si>
  <si>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</si>
  <si>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</si>
  <si>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</si>
  <si>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</si>
  <si>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</si>
  <si>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</si>
  <si>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</si>
  <si>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</si>
  <si>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</si>
  <si>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</si>
  <si>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</si>
  <si>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</si>
  <si>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</si>
  <si>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</si>
  <si>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</si>
  <si>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</si>
  <si>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</si>
  <si>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</si>
  <si>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</si>
  <si>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</si>
  <si>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</si>
  <si>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</si>
  <si>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</si>
  <si>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</si>
  <si>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</si>
  <si>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</si>
  <si>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</si>
  <si>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</si>
  <si>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</si>
  <si>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</si>
  <si>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</si>
  <si>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</si>
  <si>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</si>
  <si>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</si>
  <si>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</si>
  <si>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</si>
  <si>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</si>
  <si>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</si>
  <si>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</si>
  <si>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</si>
  <si>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</si>
  <si>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</si>
  <si>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</si>
  <si>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</si>
  <si>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</si>
  <si>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</si>
  <si>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</si>
  <si>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</si>
  <si>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</si>
  <si>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</si>
  <si>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</si>
  <si>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</si>
  <si>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</si>
  <si>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</si>
  <si>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</si>
  <si>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</si>
  <si>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</si>
  <si>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</si>
  <si>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</si>
  <si>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</si>
  <si>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</si>
  <si>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</si>
  <si>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</si>
  <si>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</si>
  <si>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</si>
  <si>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</si>
  <si>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</si>
  <si>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</si>
  <si>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</si>
  <si>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</si>
  <si>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</si>
  <si>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</si>
  <si>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</si>
  <si>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</si>
  <si>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</si>
  <si>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</si>
  <si>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</si>
  <si>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</si>
  <si>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</si>
  <si>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</si>
  <si>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</si>
  <si>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</si>
  <si>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</si>
  <si>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</si>
  <si>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</si>
  <si>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</si>
  <si>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</si>
  <si>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</si>
  <si>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</si>
  <si>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</si>
  <si>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</si>
  <si>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</si>
  <si>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</si>
  <si>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</si>
  <si>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</si>
  <si>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</si>
  <si>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</si>
  <si>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</si>
  <si>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</si>
  <si>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</si>
  <si>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</si>
  <si>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</si>
  <si>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</si>
  <si>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</si>
  <si>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</si>
  <si>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</si>
  <si>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</si>
  <si>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</si>
  <si>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</si>
  <si>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</si>
  <si>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</si>
  <si>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</si>
  <si>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</si>
  <si>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</si>
  <si>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</si>
  <si>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</si>
  <si>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</si>
  <si>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</si>
  <si>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</si>
  <si>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</si>
  <si>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</si>
  <si>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</si>
  <si>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</si>
  <si>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</si>
  <si>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</si>
  <si>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</si>
  <si>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</si>
  <si>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</si>
  <si>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</si>
  <si>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</si>
  <si>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</si>
  <si>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</si>
  <si>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</si>
  <si>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</si>
  <si>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</si>
  <si>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</si>
  <si>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</si>
  <si>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</si>
  <si>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</si>
  <si>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</si>
  <si>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</si>
  <si>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</si>
  <si>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</si>
  <si>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</si>
  <si>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</si>
  <si>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</si>
  <si>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</si>
  <si>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</si>
  <si>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</si>
  <si>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</si>
  <si>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</si>
  <si>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</si>
  <si>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</si>
  <si>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</si>
  <si>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</si>
  <si>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</si>
  <si>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</si>
  <si>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</si>
  <si>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</si>
  <si>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</si>
  <si>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</si>
  <si>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</si>
  <si>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</si>
  <si>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</si>
  <si>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</si>
  <si>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</si>
  <si>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</si>
  <si>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</si>
  <si>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</si>
  <si>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</si>
  <si>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</si>
  <si>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</si>
  <si>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</si>
  <si>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</si>
  <si>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</si>
  <si>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</si>
  <si>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</si>
  <si>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</si>
  <si>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</si>
  <si>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</si>
  <si>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</si>
  <si>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</si>
  <si>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</si>
  <si>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</si>
  <si>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</si>
  <si>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</si>
  <si>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</si>
  <si>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</si>
  <si>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</si>
  <si>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</si>
  <si>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</si>
  <si>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</si>
  <si>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</si>
  <si>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</si>
  <si>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</si>
  <si>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</si>
  <si>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</si>
  <si>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</si>
  <si>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</si>
  <si>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</si>
  <si>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</si>
  <si>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</si>
  <si>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</si>
  <si>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</si>
  <si>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</si>
  <si>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</si>
  <si>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</si>
  <si>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</si>
  <si>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</si>
  <si>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</si>
  <si>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</si>
  <si>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</si>
  <si>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</si>
  <si>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</si>
  <si>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</si>
  <si>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</si>
  <si>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</si>
  <si>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</si>
  <si>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</si>
  <si>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</si>
  <si>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</si>
  <si>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</si>
  <si>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</si>
  <si>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</si>
  <si>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</si>
  <si>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</si>
  <si>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</si>
  <si>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</si>
  <si>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</si>
  <si>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</si>
  <si>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</si>
  <si>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</si>
  <si>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</si>
  <si>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</si>
  <si>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</si>
  <si>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</si>
  <si>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</si>
  <si>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</si>
  <si>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</si>
  <si>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</si>
  <si>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</si>
  <si>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</si>
  <si>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</si>
  <si>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</si>
  <si>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</si>
  <si>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</si>
  <si>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</si>
  <si>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</si>
  <si>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</si>
  <si>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</si>
  <si>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</si>
  <si>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</si>
  <si>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</si>
  <si>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</si>
  <si>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</si>
  <si>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</si>
  <si>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</si>
  <si>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</si>
  <si>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</si>
  <si>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</si>
  <si>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</si>
  <si>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</si>
  <si>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</si>
  <si>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</si>
  <si>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</si>
  <si>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</si>
  <si>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</si>
  <si>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</si>
  <si>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</si>
  <si>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</si>
  <si>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</si>
  <si>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</si>
  <si>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</si>
  <si>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</si>
  <si>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</si>
  <si>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</si>
  <si>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</si>
  <si>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</si>
  <si>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</si>
  <si>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</si>
  <si>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</si>
  <si>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</si>
  <si>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</si>
  <si>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</si>
  <si>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</si>
  <si>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</si>
  <si>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</si>
  <si>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</si>
  <si>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</si>
  <si>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</si>
  <si>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</si>
  <si>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</si>
  <si>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</si>
  <si>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</si>
  <si>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</si>
  <si>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</si>
  <si>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</si>
  <si>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</si>
  <si>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</si>
  <si>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</si>
  <si>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</si>
  <si>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</si>
  <si>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</si>
  <si>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</si>
  <si>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</si>
  <si>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</si>
  <si>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</si>
  <si>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</si>
  <si>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</si>
  <si>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</si>
  <si>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</si>
  <si>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</si>
  <si>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</si>
  <si>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</si>
  <si>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</si>
  <si>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</si>
  <si>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</si>
  <si>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</si>
  <si>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</si>
  <si>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</si>
  <si>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</si>
  <si>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</si>
  <si>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</si>
  <si>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</si>
  <si>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</si>
  <si>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</si>
  <si>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</si>
  <si>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</si>
  <si>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</si>
  <si>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</si>
  <si>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</si>
  <si>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</si>
  <si>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</si>
  <si>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</si>
  <si>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</si>
  <si>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</si>
  <si>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</si>
  <si>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</si>
  <si>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</si>
  <si>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</si>
  <si>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</si>
  <si>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</si>
  <si>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</si>
  <si>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</si>
  <si>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</si>
  <si>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</si>
  <si>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</si>
  <si>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</si>
  <si>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</si>
  <si>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</si>
  <si>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</si>
  <si>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</si>
  <si>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</si>
  <si>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</si>
  <si>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</si>
  <si>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</si>
  <si>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</si>
  <si>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</si>
  <si>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</si>
  <si>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</si>
  <si>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</si>
  <si>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</si>
  <si>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</si>
  <si>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</si>
  <si>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</si>
  <si>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</si>
  <si>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</si>
  <si>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</si>
  <si>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</si>
  <si>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</si>
  <si>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</si>
  <si>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</si>
  <si>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</si>
  <si>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</si>
  <si>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</si>
  <si>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</si>
  <si>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</si>
  <si>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</si>
  <si>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</si>
  <si>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</si>
  <si>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</si>
  <si>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</si>
  <si>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</si>
  <si>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</si>
  <si>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</si>
  <si>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</si>
  <si>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</si>
  <si>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</si>
  <si>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</si>
  <si>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</si>
  <si>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</si>
  <si>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</si>
  <si>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</si>
  <si>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</si>
  <si>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</si>
  <si>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</si>
  <si>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</si>
  <si>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</si>
  <si>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</si>
  <si>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</si>
  <si>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</si>
  <si>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</si>
  <si>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</si>
  <si>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</si>
  <si>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</si>
  <si>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</si>
  <si>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</si>
  <si>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</si>
  <si>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</si>
  <si>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</si>
  <si>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</si>
  <si>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</si>
  <si>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</si>
  <si>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</si>
  <si>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</si>
  <si>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</si>
  <si>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</si>
  <si>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</si>
  <si>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</si>
  <si>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</si>
  <si>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</si>
  <si>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</si>
  <si>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</si>
  <si>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</si>
  <si>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</si>
  <si>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</si>
  <si>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</si>
  <si>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</si>
  <si>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</si>
  <si>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</si>
  <si>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</si>
  <si>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</si>
  <si>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</si>
  <si>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</si>
  <si>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</si>
  <si>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</si>
  <si>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</si>
  <si>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</si>
  <si>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</si>
  <si>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</si>
  <si>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</si>
  <si>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</si>
  <si>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</si>
  <si>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</si>
  <si>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</si>
  <si>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</si>
  <si>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</si>
  <si>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</si>
  <si>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</si>
  <si>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</si>
  <si>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</si>
  <si>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</si>
  <si>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</si>
  <si>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</si>
  <si>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</si>
  <si>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</si>
  <si>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</si>
  <si>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</si>
  <si>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</si>
  <si>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</si>
  <si>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</si>
  <si>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</si>
  <si>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</si>
  <si>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</si>
  <si>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</si>
  <si>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</si>
  <si>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</si>
  <si>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</si>
  <si>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</si>
  <si>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</si>
  <si>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</si>
  <si>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</si>
  <si>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</si>
  <si>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</si>
  <si>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</si>
  <si>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</si>
  <si>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</si>
  <si>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</si>
  <si>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</si>
  <si>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</si>
  <si>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</si>
  <si>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</si>
  <si>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</si>
  <si>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</si>
  <si>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</si>
  <si>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</si>
  <si>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</si>
  <si>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</si>
  <si>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</si>
  <si>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</si>
  <si>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</si>
  <si>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</si>
  <si>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</si>
  <si>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</si>
  <si>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</si>
  <si>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</si>
  <si>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</si>
  <si>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</si>
  <si>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</si>
  <si>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</si>
  <si>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</si>
  <si>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</si>
  <si>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</si>
  <si>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</si>
  <si>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</si>
  <si>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</si>
  <si>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</si>
  <si>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</si>
  <si>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</si>
  <si>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</si>
  <si>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</si>
  <si>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</si>
  <si>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</si>
  <si>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</si>
  <si>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</si>
  <si>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</si>
  <si>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</si>
  <si>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</si>
  <si>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</si>
  <si>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</si>
  <si>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</si>
  <si>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</si>
  <si>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</si>
  <si>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</si>
  <si>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</si>
  <si>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</si>
  <si>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</si>
  <si>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</si>
  <si>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</si>
  <si>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</si>
  <si>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</si>
  <si>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</si>
  <si>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</si>
  <si>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</si>
  <si>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</si>
  <si>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</si>
  <si>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</si>
  <si>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</si>
  <si>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</si>
  <si>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</si>
  <si>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</si>
  <si>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</si>
  <si>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</si>
  <si>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</si>
  <si>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</si>
  <si>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</si>
  <si>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</si>
  <si>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</si>
  <si>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</si>
  <si>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</si>
  <si>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</si>
  <si>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</si>
  <si>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</si>
  <si>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</si>
  <si>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</si>
  <si>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</si>
  <si>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</si>
  <si>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</si>
  <si>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</si>
  <si>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</si>
  <si>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</si>
  <si>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</si>
  <si>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</si>
  <si>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</si>
  <si>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</si>
  <si>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</si>
  <si>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</si>
  <si>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</si>
  <si>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</si>
  <si>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</si>
  <si>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</si>
  <si>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</si>
  <si>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</si>
  <si>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</si>
  <si>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</si>
  <si>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</si>
  <si>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</si>
  <si>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</si>
  <si>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</si>
  <si>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</si>
  <si>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</si>
  <si>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</si>
  <si>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</si>
  <si>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</si>
  <si>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</si>
  <si>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</si>
  <si>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</si>
  <si>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</si>
  <si>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</si>
  <si>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</si>
  <si>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</si>
  <si>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</si>
  <si>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</si>
  <si>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</si>
  <si>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</si>
  <si>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</si>
  <si>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</si>
  <si>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</si>
  <si>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</si>
  <si>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</si>
  <si>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</si>
  <si>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</si>
  <si>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</si>
  <si>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</si>
  <si>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</si>
  <si>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</si>
  <si>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</si>
  <si>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</si>
  <si>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</si>
  <si>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</si>
  <si>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</si>
  <si>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</si>
  <si>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</si>
  <si>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</si>
  <si>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</si>
  <si>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</si>
  <si>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</si>
  <si>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</si>
  <si>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</si>
  <si>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</si>
  <si>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</si>
  <si>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</si>
  <si>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</si>
  <si>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</si>
  <si>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</si>
  <si>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</si>
  <si>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</si>
  <si>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</si>
  <si>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</si>
  <si>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</si>
  <si>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</si>
  <si>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</si>
  <si>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</si>
  <si>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</si>
  <si>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</si>
  <si>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</si>
  <si>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</si>
  <si>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</si>
  <si>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</si>
  <si>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</si>
  <si>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</si>
  <si>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</si>
  <si>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</si>
  <si>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</si>
  <si>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</si>
  <si>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</si>
  <si>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</si>
  <si>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</si>
  <si>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</si>
  <si>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</si>
  <si>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</si>
  <si>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</si>
  <si>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</si>
  <si>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</si>
  <si>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</si>
  <si>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</si>
  <si>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</si>
  <si>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</si>
  <si>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</si>
  <si>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</si>
  <si>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</si>
  <si>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</si>
  <si>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</si>
  <si>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</si>
  <si>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</si>
  <si>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</si>
  <si>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</si>
  <si>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</si>
  <si>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</si>
  <si>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</si>
  <si>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</si>
  <si>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</si>
  <si>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</si>
  <si>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</si>
  <si>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</si>
  <si>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</si>
  <si>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</si>
  <si>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</si>
  <si>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</si>
  <si>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</si>
  <si>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</si>
  <si>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</si>
  <si>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</si>
  <si>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</si>
  <si>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</si>
  <si>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</si>
  <si>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</si>
  <si>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</si>
  <si>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</si>
  <si>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</si>
  <si>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</si>
  <si>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</si>
  <si>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</si>
  <si>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</si>
  <si>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</si>
  <si>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</si>
  <si>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</si>
  <si>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</si>
  <si>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</si>
  <si>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</si>
  <si>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</si>
  <si>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</si>
  <si>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</si>
  <si>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</si>
  <si>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</si>
  <si>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</si>
  <si>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</si>
  <si>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</si>
  <si>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</si>
  <si>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</si>
  <si>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</si>
  <si>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</si>
  <si>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</si>
  <si>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</si>
  <si>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</si>
  <si>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</si>
  <si>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</si>
  <si>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</si>
  <si>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</si>
  <si>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</si>
  <si>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</si>
  <si>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</si>
  <si>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</si>
  <si>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</si>
  <si>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</si>
  <si>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</si>
  <si>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</si>
  <si>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</si>
  <si>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</si>
  <si>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</si>
  <si>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</si>
  <si>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</si>
  <si>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</si>
  <si>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</si>
  <si>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</si>
  <si>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</si>
  <si>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</si>
  <si>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</si>
  <si>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</si>
  <si>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</si>
  <si>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</si>
  <si>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</si>
  <si>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</si>
  <si>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</si>
  <si>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</si>
  <si>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</si>
  <si>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</si>
  <si>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</si>
  <si>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</si>
  <si>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</si>
  <si>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</si>
  <si>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</si>
  <si>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</si>
  <si>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</si>
  <si>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</si>
  <si>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</si>
  <si>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</si>
  <si>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</si>
  <si>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</si>
  <si>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</si>
  <si>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</si>
  <si>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</si>
  <si>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</si>
  <si>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</si>
  <si>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</si>
  <si>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</si>
  <si>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</si>
  <si>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</si>
  <si>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</si>
  <si>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</si>
  <si>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</si>
  <si>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</si>
  <si>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</si>
  <si>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</si>
  <si>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</si>
  <si>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</si>
  <si>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</si>
  <si>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</si>
  <si>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</si>
  <si>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</si>
  <si>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</si>
  <si>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</si>
  <si>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</si>
  <si>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</si>
  <si>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</si>
  <si>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</si>
  <si>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</si>
  <si>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</si>
  <si>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</si>
  <si>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</si>
  <si>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</si>
  <si>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</si>
  <si>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</si>
  <si>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</si>
  <si>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</si>
  <si>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</si>
  <si>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</si>
  <si>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</si>
  <si>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</si>
  <si>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</si>
  <si>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</si>
  <si>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</si>
  <si>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</si>
  <si>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</si>
  <si>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</si>
  <si>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</si>
  <si>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</si>
  <si>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</si>
  <si>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</si>
  <si>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</si>
  <si>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</si>
  <si>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</si>
  <si>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</si>
  <si>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</si>
  <si>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</si>
  <si>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</si>
  <si>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</si>
  <si>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</si>
  <si>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</si>
  <si>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</si>
  <si>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</si>
  <si>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</si>
  <si>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</si>
  <si>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</si>
  <si>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</si>
  <si>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</si>
  <si>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</si>
  <si>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</si>
  <si>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</si>
  <si>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</si>
  <si>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</si>
  <si>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</si>
  <si>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</si>
  <si>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</si>
  <si>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</si>
  <si>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</si>
  <si>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</si>
  <si>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</si>
  <si>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</si>
  <si>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</si>
  <si>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</si>
  <si>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</si>
  <si>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</si>
  <si>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</si>
  <si>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</si>
  <si>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</si>
  <si>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</si>
  <si>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</si>
  <si>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</si>
  <si>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</si>
  <si>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</si>
  <si>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</si>
  <si>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</si>
  <si>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</si>
  <si>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</si>
  <si>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</si>
  <si>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</si>
  <si>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</si>
  <si>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</si>
  <si>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</si>
  <si>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</si>
  <si>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</si>
  <si>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</si>
  <si>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</si>
  <si>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</si>
  <si>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</si>
  <si>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</si>
  <si>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</si>
  <si>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</si>
  <si>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</si>
  <si>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</si>
  <si>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</si>
  <si>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</si>
  <si>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</si>
  <si>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</si>
  <si>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</si>
  <si>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</si>
  <si>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</si>
  <si>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</si>
  <si>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</si>
  <si>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</si>
  <si>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</si>
  <si>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</si>
  <si>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</si>
  <si>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</si>
  <si>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</si>
  <si>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</si>
  <si>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</si>
  <si>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</si>
  <si>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</si>
  <si>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</si>
  <si>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</si>
  <si>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</si>
  <si>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</si>
  <si>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</si>
  <si>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</si>
  <si>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</si>
  <si>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</si>
  <si>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</si>
  <si>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</si>
  <si>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</si>
  <si>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</si>
  <si>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</si>
  <si>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</si>
  <si>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</si>
  <si>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</si>
  <si>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</si>
  <si>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</si>
  <si>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</si>
  <si>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</si>
  <si>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</si>
  <si>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</si>
  <si>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</si>
  <si>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</si>
  <si>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</si>
  <si>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</si>
  <si>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</si>
  <si>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</si>
  <si>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</si>
  <si>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</si>
  <si>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</si>
  <si>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</si>
  <si>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</si>
  <si>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</si>
  <si>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</si>
  <si>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</si>
  <si>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</si>
  <si>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</si>
  <si>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</si>
  <si>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</si>
  <si>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</si>
  <si>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</si>
  <si>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</si>
  <si>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</si>
  <si>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</si>
  <si>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</si>
  <si>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</si>
  <si>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</si>
  <si>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</si>
  <si>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</si>
  <si>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</si>
  <si>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</si>
  <si>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</si>
  <si>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</si>
  <si>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</si>
  <si>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</si>
  <si>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</si>
  <si>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</si>
  <si>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</si>
  <si>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</si>
  <si>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</si>
  <si>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</si>
  <si>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</si>
  <si>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</si>
  <si>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</si>
  <si>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</si>
  <si>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</si>
  <si>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</si>
  <si>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</si>
  <si>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</si>
  <si>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</si>
  <si>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</si>
  <si>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</si>
  <si>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</si>
  <si>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</si>
  <si>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</si>
  <si>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</si>
  <si>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</si>
  <si>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</si>
  <si>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</si>
  <si>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</si>
  <si>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</si>
  <si>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</si>
  <si>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</si>
  <si>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</si>
  <si>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</si>
  <si>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</si>
  <si>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</si>
  <si>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</si>
  <si>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</si>
  <si>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</si>
  <si>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</si>
  <si>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</si>
  <si>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</si>
  <si>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</si>
  <si>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</si>
  <si>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</si>
  <si>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</si>
  <si>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</si>
  <si>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</si>
  <si>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</si>
  <si>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</si>
  <si>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</si>
  <si>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</si>
  <si>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</si>
  <si>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</si>
  <si>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</si>
  <si>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</si>
  <si>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</si>
  <si>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</si>
  <si>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</si>
  <si>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</si>
  <si>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</si>
  <si>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</si>
  <si>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</si>
  <si>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</si>
  <si>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</si>
  <si>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</si>
  <si>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</si>
  <si>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</si>
  <si>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</si>
  <si>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</si>
  <si>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</si>
  <si>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</si>
  <si>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</si>
  <si>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</si>
  <si>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</si>
  <si>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</si>
  <si>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</si>
  <si>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</si>
  <si>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</si>
  <si>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</si>
  <si>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</si>
  <si>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</si>
  <si>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</si>
  <si>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</si>
  <si>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</si>
  <si>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</si>
  <si>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</si>
  <si>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</si>
  <si>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</si>
  <si>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</si>
  <si>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</si>
  <si>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</si>
  <si>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</si>
  <si>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</si>
  <si>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</si>
  <si>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</si>
  <si>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</si>
  <si>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</si>
  <si>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</si>
  <si>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</si>
  <si>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</si>
  <si>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</si>
  <si>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</si>
  <si>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</si>
  <si>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</si>
  <si>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</si>
  <si>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</si>
  <si>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</si>
  <si>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</si>
  <si>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</si>
  <si>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</si>
  <si>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</si>
  <si>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</si>
  <si>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</si>
  <si>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</si>
  <si>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</si>
  <si>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</si>
  <si>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</si>
  <si>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</si>
  <si>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</si>
  <si>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</si>
  <si>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</si>
  <si>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</si>
  <si>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</si>
  <si>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</si>
  <si>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</si>
  <si>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</si>
  <si>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</si>
  <si>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</si>
  <si>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</si>
  <si>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</si>
  <si>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</si>
  <si>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</si>
  <si>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</si>
  <si>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</si>
  <si>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</si>
  <si>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</si>
  <si>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</si>
  <si>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</si>
  <si>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</si>
  <si>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</si>
  <si>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</si>
  <si>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</si>
  <si>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</si>
  <si>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</si>
  <si>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</si>
  <si>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</si>
  <si>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</si>
  <si>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</si>
  <si>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</si>
  <si>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</si>
  <si>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</si>
  <si>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</si>
  <si>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</si>
  <si>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</si>
  <si>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</si>
  <si>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</si>
  <si>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</si>
  <si>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</si>
  <si>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</si>
  <si>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</si>
  <si>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</si>
  <si>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</si>
  <si>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</si>
  <si>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</si>
  <si>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</si>
  <si>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</si>
  <si>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</si>
  <si>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</si>
  <si>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</si>
  <si>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</si>
  <si>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</si>
  <si>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</si>
  <si>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</si>
  <si>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</si>
  <si>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</si>
  <si>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</si>
  <si>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</si>
  <si>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</si>
  <si>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</si>
  <si>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</si>
  <si>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</si>
  <si>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</si>
  <si>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</si>
  <si>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</si>
  <si>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</si>
  <si>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</si>
  <si>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</si>
  <si>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</si>
  <si>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</si>
  <si>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</si>
  <si>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</si>
  <si>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</si>
  <si>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</si>
  <si>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</si>
  <si>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</si>
  <si>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</si>
  <si>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</si>
  <si>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</si>
  <si>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</si>
  <si>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</si>
  <si>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</si>
  <si>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</si>
  <si>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</si>
  <si>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</si>
  <si>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</si>
  <si>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</si>
  <si>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</si>
  <si>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</si>
  <si>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</si>
  <si>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</si>
  <si>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</si>
  <si>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</si>
  <si>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</si>
  <si>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</si>
  <si>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</si>
  <si>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</si>
  <si>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</si>
  <si>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</si>
  <si>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</si>
  <si>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</si>
  <si>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</si>
  <si>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</si>
  <si>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</si>
  <si>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</si>
  <si>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</si>
  <si>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</si>
  <si>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</si>
  <si>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</si>
  <si>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</si>
  <si>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</si>
  <si>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</si>
  <si>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</si>
  <si>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</si>
  <si>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</si>
  <si>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</si>
  <si>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</si>
  <si>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</si>
  <si>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</si>
  <si>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</si>
  <si>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</si>
  <si>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</si>
  <si>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</si>
  <si>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</si>
  <si>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</si>
  <si>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</si>
  <si>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</si>
  <si>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</si>
  <si>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</si>
  <si>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</si>
  <si>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</si>
  <si>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</si>
  <si>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</si>
  <si>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</si>
  <si>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</si>
  <si>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</si>
  <si>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</si>
  <si>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</si>
  <si>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</si>
  <si>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</si>
  <si>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</si>
  <si>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</si>
  <si>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</si>
  <si>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</si>
  <si>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</si>
  <si>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</si>
  <si>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</si>
  <si>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</si>
  <si>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</si>
  <si>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</si>
  <si>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</si>
  <si>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</si>
  <si>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</si>
  <si>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</si>
  <si>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</si>
  <si>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</si>
  <si>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</si>
  <si>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</si>
  <si>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</si>
  <si>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</si>
  <si>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</si>
  <si>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</si>
  <si>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</si>
  <si>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</si>
  <si>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</si>
  <si>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</si>
  <si>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</si>
  <si>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</si>
  <si>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</si>
  <si>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</si>
  <si>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</si>
  <si>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</si>
  <si>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</si>
  <si>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</si>
  <si>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</si>
  <si>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</si>
  <si>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</si>
  <si>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</si>
  <si>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</si>
  <si>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</si>
  <si>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</si>
  <si>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</si>
  <si>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</si>
  <si>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</si>
  <si>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</si>
  <si>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</si>
  <si>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</si>
  <si>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</si>
  <si>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</si>
  <si>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</si>
  <si>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</si>
  <si>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</si>
  <si>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</si>
  <si>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</si>
  <si>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</si>
  <si>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</si>
  <si>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</si>
  <si>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</si>
  <si>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</si>
  <si>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</si>
  <si>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</si>
  <si>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</si>
  <si>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</si>
  <si>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</si>
  <si>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</si>
  <si>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</si>
  <si>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</si>
  <si>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</si>
  <si>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</si>
  <si>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</si>
  <si>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</si>
  <si>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</si>
  <si>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</si>
  <si>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</si>
  <si>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</si>
  <si>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</si>
  <si>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</si>
  <si>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</si>
  <si>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</si>
  <si>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</si>
  <si>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</si>
  <si>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</si>
  <si>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</si>
  <si>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</si>
  <si>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</si>
  <si>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</si>
  <si>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</si>
  <si>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</si>
  <si>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</si>
  <si>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</si>
  <si>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</si>
  <si>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</si>
  <si>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</si>
  <si>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</si>
  <si>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</si>
  <si>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</si>
  <si>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</si>
  <si>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</si>
  <si>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</si>
  <si>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</si>
  <si>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</si>
  <si>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</si>
  <si>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</si>
  <si>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</si>
  <si>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</si>
  <si>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</si>
  <si>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</si>
  <si>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</si>
  <si>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</si>
  <si>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</si>
  <si>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</si>
  <si>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</si>
  <si>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</si>
  <si>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</si>
  <si>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</si>
  <si>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</si>
  <si>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</si>
  <si>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</si>
  <si>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</si>
  <si>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</si>
  <si>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</si>
  <si>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</si>
  <si>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</si>
  <si>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</si>
  <si>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</si>
  <si>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</si>
  <si>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</si>
  <si>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</si>
  <si>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</si>
  <si>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</si>
  <si>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</si>
  <si>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</si>
  <si>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</si>
  <si>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</si>
  <si>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</si>
  <si>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</si>
  <si>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</si>
  <si>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</si>
  <si>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</si>
  <si>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</si>
  <si>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</si>
  <si>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</si>
  <si>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</si>
  <si>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</si>
  <si>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</si>
  <si>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</si>
  <si>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</si>
  <si>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</si>
  <si>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</si>
  <si>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</si>
  <si>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</si>
  <si>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</si>
  <si>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</si>
  <si>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</si>
  <si>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</si>
  <si>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</si>
  <si>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</si>
  <si>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</si>
  <si>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</si>
  <si>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</si>
  <si>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</si>
  <si>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</si>
  <si>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</si>
  <si>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</si>
  <si>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</si>
  <si>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</si>
  <si>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</si>
  <si>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</si>
  <si>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</si>
  <si>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</si>
  <si>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</si>
  <si>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</si>
  <si>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</si>
  <si>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</si>
  <si>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</si>
  <si>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</si>
  <si>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</si>
  <si>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</si>
  <si>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</si>
  <si>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</si>
  <si>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</si>
  <si>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</si>
  <si>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</si>
  <si>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</si>
  <si>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</si>
  <si>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</si>
  <si>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</si>
  <si>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</si>
  <si>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</si>
  <si>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</si>
  <si>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</si>
  <si>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</si>
  <si>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</si>
  <si>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</si>
  <si>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</si>
  <si>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</si>
  <si>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</si>
  <si>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</si>
  <si>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</si>
  <si>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</si>
  <si>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</si>
  <si>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</si>
  <si>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</si>
  <si>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</si>
  <si>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</si>
  <si>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</si>
  <si>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</si>
  <si>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</si>
  <si>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</si>
  <si>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</si>
  <si>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</si>
  <si>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</si>
  <si>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</si>
  <si>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</si>
  <si>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</si>
  <si>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</si>
  <si>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</si>
  <si>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</si>
  <si>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</si>
  <si>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</si>
  <si>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</si>
  <si>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</si>
  <si>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</si>
  <si>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</si>
  <si>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</si>
  <si>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</si>
  <si>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</si>
  <si>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</si>
  <si>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</si>
  <si>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</si>
  <si>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</si>
  <si>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</si>
  <si>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</si>
  <si>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</si>
  <si>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</si>
  <si>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</si>
  <si>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</si>
  <si>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</si>
  <si>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</si>
  <si>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</si>
  <si>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</si>
  <si>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</si>
  <si>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</si>
  <si>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</si>
  <si>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</si>
  <si>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</si>
  <si>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</si>
  <si>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</si>
  <si>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</si>
  <si>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</si>
  <si>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</si>
  <si>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</si>
  <si>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</si>
  <si>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</si>
  <si>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</si>
  <si>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</si>
  <si>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</si>
  <si>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</si>
  <si>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</si>
  <si>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</si>
  <si>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</si>
  <si>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</si>
  <si>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</si>
  <si>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</si>
  <si>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</si>
  <si>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</si>
  <si>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</si>
  <si>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</si>
  <si>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</si>
  <si>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</si>
  <si>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</si>
  <si>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</si>
  <si>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</si>
  <si>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</si>
  <si>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</si>
  <si>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</si>
  <si>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</si>
  <si>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</si>
  <si>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</si>
  <si>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</si>
  <si>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</si>
  <si>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</si>
  <si>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</si>
  <si>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</si>
  <si>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</si>
  <si>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</si>
  <si>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</si>
  <si>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</si>
  <si>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</si>
  <si>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</si>
  <si>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</si>
  <si>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</si>
  <si>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</si>
  <si>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</si>
  <si>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</si>
  <si>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</si>
  <si>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</si>
  <si>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</si>
  <si>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</si>
  <si>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</si>
  <si>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</si>
  <si>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</si>
  <si>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</si>
  <si>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</si>
  <si>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</si>
  <si>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</si>
  <si>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</si>
  <si>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</si>
  <si>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</si>
  <si>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</si>
  <si>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</si>
  <si>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</si>
  <si>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</si>
  <si>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</si>
  <si>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</si>
  <si>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</si>
  <si>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</si>
  <si>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</si>
  <si>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</si>
  <si>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</si>
  <si>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</si>
  <si>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</si>
  <si>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</si>
  <si>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</si>
  <si>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</si>
  <si>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</si>
  <si>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</si>
  <si>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</si>
  <si>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</si>
  <si>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</si>
  <si>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</si>
  <si>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</si>
  <si>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</si>
  <si>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</si>
  <si>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</si>
  <si>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</si>
  <si>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</si>
  <si>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</si>
  <si>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</si>
  <si>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</si>
  <si>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</si>
  <si>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</si>
  <si>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</si>
  <si>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</si>
  <si>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</si>
  <si>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</si>
  <si>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</si>
  <si>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</si>
  <si>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</si>
  <si>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</si>
  <si>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</si>
  <si>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</si>
  <si>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</si>
  <si>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</si>
  <si>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</si>
  <si>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</si>
  <si>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</si>
  <si>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</si>
  <si>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</si>
  <si>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</si>
  <si>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</si>
  <si>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</si>
  <si>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</si>
  <si>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</si>
  <si>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</si>
  <si>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</si>
  <si>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</si>
  <si>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</si>
  <si>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</si>
  <si>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</si>
  <si>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</si>
  <si>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</si>
  <si>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</si>
  <si>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</si>
  <si>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</si>
  <si>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</si>
  <si>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</si>
  <si>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</si>
  <si>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</si>
  <si>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</si>
  <si>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</si>
  <si>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</si>
  <si>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</si>
  <si>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</si>
  <si>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</si>
  <si>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</si>
  <si>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</si>
  <si>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</si>
  <si>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</si>
  <si>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</si>
  <si>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</si>
  <si>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</si>
  <si>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</si>
  <si>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</si>
  <si>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</si>
  <si>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</si>
  <si>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</si>
  <si>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</si>
  <si>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</si>
  <si>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</si>
  <si>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</si>
  <si>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</si>
  <si>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</si>
  <si>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</si>
  <si>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</si>
  <si>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</si>
  <si>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</si>
  <si>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</si>
  <si>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</si>
  <si>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</si>
  <si>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</si>
  <si>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</si>
  <si>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</si>
  <si>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</si>
  <si>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</si>
  <si>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</si>
  <si>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</si>
  <si>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</si>
  <si>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</si>
  <si>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</si>
  <si>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</si>
  <si>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</si>
  <si>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</si>
  <si>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</si>
  <si>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</si>
  <si>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</si>
  <si>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</si>
  <si>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</si>
  <si>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</si>
  <si>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</si>
  <si>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</si>
  <si>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</si>
  <si>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</si>
  <si>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</si>
  <si>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</si>
  <si>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</si>
  <si>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</si>
  <si>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</si>
  <si>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</si>
  <si>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</si>
  <si>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</si>
  <si>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</si>
  <si>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</si>
  <si>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</si>
  <si>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</si>
  <si>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</si>
  <si>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</si>
  <si>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</si>
  <si>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</si>
  <si>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</si>
  <si>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</si>
  <si>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</si>
  <si>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</si>
  <si>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</si>
  <si>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</si>
  <si>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</si>
  <si>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</si>
  <si>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</si>
  <si>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</si>
  <si>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</si>
  <si>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</si>
  <si>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</si>
  <si>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</si>
  <si>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</si>
  <si>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</si>
  <si>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</si>
  <si>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</si>
  <si>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</si>
  <si>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</si>
  <si>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</si>
  <si>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</si>
  <si>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</si>
  <si>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</si>
  <si>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</si>
  <si>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</si>
  <si>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</si>
  <si>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</si>
  <si>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</si>
  <si>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</si>
  <si>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</si>
  <si>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</si>
  <si>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</si>
  <si>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</si>
  <si>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</si>
  <si>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</si>
  <si>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</si>
  <si>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</si>
  <si>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</si>
  <si>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</si>
  <si>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</si>
  <si>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</si>
  <si>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</si>
  <si>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</si>
  <si>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</si>
  <si>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</si>
  <si>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</si>
  <si>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</si>
  <si>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</si>
  <si>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</si>
  <si>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</si>
  <si>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</si>
  <si>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</si>
  <si>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</si>
  <si>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</si>
  <si>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</si>
  <si>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</si>
  <si>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</si>
  <si>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</si>
  <si>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</si>
  <si>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</si>
  <si>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</si>
  <si>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</si>
  <si>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</si>
  <si>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</si>
  <si>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</si>
  <si>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</si>
  <si>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</si>
  <si>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</si>
  <si>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</si>
  <si>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</si>
  <si>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</si>
  <si>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</si>
  <si>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</si>
  <si>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</si>
  <si>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</si>
  <si>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</si>
  <si>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</si>
  <si>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</si>
  <si>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</si>
  <si>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</si>
  <si>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</si>
  <si>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</si>
  <si>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</si>
  <si>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</si>
  <si>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</si>
  <si>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</si>
  <si>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</si>
  <si>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</si>
  <si>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</si>
  <si>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</si>
  <si>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</si>
  <si>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</si>
  <si>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</si>
  <si>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</si>
  <si>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</si>
  <si>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</si>
  <si>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</si>
  <si>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</si>
  <si>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</si>
  <si>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</si>
  <si>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</si>
  <si>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</si>
  <si>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</si>
  <si>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</si>
  <si>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</si>
  <si>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</si>
  <si>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</si>
  <si>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</si>
  <si>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</si>
  <si>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</si>
  <si>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</si>
  <si>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</si>
  <si>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</si>
  <si>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</si>
  <si>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</si>
  <si>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</si>
  <si>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</si>
  <si>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</si>
  <si>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</si>
  <si>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</si>
  <si>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</si>
  <si>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</si>
  <si>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</si>
  <si>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</si>
  <si>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</si>
  <si>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</si>
  <si>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</si>
  <si>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</si>
  <si>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</si>
  <si>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</si>
  <si>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</si>
  <si>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</si>
  <si>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</si>
  <si>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</si>
  <si>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</si>
  <si>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</si>
  <si>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</si>
  <si>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</si>
  <si>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</si>
  <si>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</si>
  <si>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</si>
  <si>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</si>
  <si>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</si>
  <si>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</si>
  <si>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</si>
  <si>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</si>
  <si>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</si>
  <si>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</si>
  <si>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</si>
  <si>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</si>
  <si>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</si>
  <si>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</si>
  <si>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</si>
  <si>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</si>
  <si>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</si>
  <si>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</si>
  <si>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</si>
  <si>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</si>
  <si>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</si>
  <si>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</si>
  <si>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</si>
  <si>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</si>
  <si>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</si>
  <si>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</si>
  <si>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</si>
  <si>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</si>
  <si>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</si>
  <si>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</si>
  <si>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</si>
  <si>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</si>
  <si>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</si>
  <si>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</si>
  <si>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</si>
  <si>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</si>
  <si>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</si>
  <si>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</si>
  <si>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</si>
  <si>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</si>
  <si>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</si>
  <si>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</si>
  <si>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</si>
  <si>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</si>
  <si>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</si>
  <si>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</si>
  <si>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</si>
  <si>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</si>
  <si>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</si>
  <si>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</si>
  <si>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</si>
  <si>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</si>
  <si>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</si>
  <si>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</si>
  <si>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</si>
  <si>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</si>
  <si>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</si>
  <si>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</si>
  <si>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</si>
  <si>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</si>
  <si>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</si>
  <si>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</si>
  <si>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</si>
  <si>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</si>
  <si>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</si>
  <si>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</si>
  <si>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</si>
  <si>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</si>
  <si>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</si>
  <si>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</si>
  <si>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</si>
  <si>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</si>
  <si>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</si>
  <si>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</si>
  <si>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</si>
  <si>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</si>
  <si>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</si>
  <si>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</si>
  <si>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</si>
  <si>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</si>
  <si>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</si>
  <si>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</si>
  <si>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</si>
  <si>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</si>
  <si>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</si>
  <si>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</si>
  <si>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</si>
  <si>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</si>
  <si>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</si>
  <si>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</si>
  <si>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</si>
  <si>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</si>
  <si>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</si>
  <si>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</si>
  <si>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</si>
  <si>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</si>
  <si>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</si>
  <si>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</si>
  <si>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</si>
  <si>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</si>
  <si>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</si>
  <si>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</si>
  <si>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</si>
  <si>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</si>
  <si>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</si>
  <si>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</si>
  <si>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</si>
  <si>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</si>
  <si>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</si>
  <si>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</si>
  <si>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</si>
  <si>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</si>
  <si>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</si>
  <si>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</si>
  <si>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</si>
  <si>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</si>
  <si>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</si>
  <si>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</si>
  <si>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</si>
  <si>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</si>
  <si>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</si>
  <si>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</si>
  <si>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</si>
  <si>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</si>
  <si>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</si>
  <si>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</si>
  <si>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</si>
  <si>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</si>
  <si>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</si>
  <si>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</si>
  <si>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</si>
  <si>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</si>
  <si>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</si>
  <si>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</si>
  <si>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</si>
  <si>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</si>
  <si>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</si>
  <si>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</si>
  <si>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</si>
  <si>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</si>
  <si>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</si>
  <si>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</si>
  <si>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</si>
  <si>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</si>
  <si>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</si>
  <si>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</si>
  <si>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</si>
  <si>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</si>
  <si>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</si>
  <si>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</si>
  <si>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</si>
  <si>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</si>
  <si>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</si>
  <si>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</si>
  <si>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</si>
  <si>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</si>
  <si>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</si>
  <si>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</si>
  <si>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</si>
  <si>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</si>
  <si>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</si>
  <si>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</si>
  <si>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</si>
  <si>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</si>
  <si>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</si>
  <si>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</si>
  <si>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</si>
  <si>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</si>
  <si>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</si>
  <si>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</si>
  <si>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</si>
  <si>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</si>
  <si>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</si>
  <si>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</si>
  <si>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</si>
  <si>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</si>
  <si>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</si>
  <si>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</si>
  <si>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</si>
  <si>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</si>
  <si>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</si>
  <si>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</si>
  <si>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</si>
  <si>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</si>
  <si>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</si>
  <si>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</si>
  <si>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</si>
  <si>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</si>
  <si>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</si>
  <si>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</si>
  <si>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</si>
  <si>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</si>
  <si>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</si>
  <si>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</si>
  <si>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</si>
  <si>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</si>
  <si>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</si>
  <si>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</si>
  <si>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</si>
  <si>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</si>
  <si>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</si>
  <si>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</si>
  <si>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</si>
  <si>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</si>
  <si>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</si>
  <si>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</si>
  <si>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</si>
  <si>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</si>
  <si>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</si>
  <si>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</si>
  <si>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</si>
  <si>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</si>
  <si>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</si>
  <si>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</si>
  <si>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</si>
  <si>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</si>
  <si>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</si>
  <si>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</si>
  <si>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</si>
  <si>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</si>
  <si>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</si>
  <si>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</si>
  <si>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</si>
  <si>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</si>
  <si>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</si>
  <si>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</si>
  <si>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</si>
  <si>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</si>
  <si>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</si>
  <si>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</si>
  <si>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</si>
  <si>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</si>
  <si>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</si>
  <si>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</si>
  <si>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</si>
  <si>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</si>
  <si>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</si>
  <si>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</si>
  <si>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</si>
  <si>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</si>
  <si>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</si>
  <si>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</si>
  <si>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</si>
  <si>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</si>
  <si>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</si>
  <si>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</si>
  <si>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</si>
  <si>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</si>
  <si>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</si>
  <si>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</si>
  <si>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</si>
  <si>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</si>
  <si>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</si>
  <si>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</si>
  <si>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</si>
  <si>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</si>
  <si>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</si>
  <si>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</si>
  <si>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</si>
  <si>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</si>
  <si>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</si>
  <si>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</si>
  <si>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</si>
  <si>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</si>
  <si>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</si>
  <si>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</si>
  <si>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</si>
  <si>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</si>
  <si>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</si>
  <si>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</si>
  <si>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</si>
  <si>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</si>
  <si>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</si>
  <si>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</si>
  <si>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</si>
  <si>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</si>
  <si>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</si>
  <si>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</si>
  <si>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</si>
  <si>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</si>
  <si>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</si>
  <si>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</si>
  <si>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</si>
  <si>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</si>
  <si>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</si>
  <si>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</si>
  <si>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</si>
  <si>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</si>
  <si>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</si>
  <si>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</si>
  <si>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</si>
  <si>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</si>
  <si>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</si>
  <si>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</si>
  <si>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</si>
  <si>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</si>
  <si>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</si>
  <si>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</si>
  <si>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</si>
  <si>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</si>
  <si>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</si>
  <si>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</si>
  <si>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</si>
  <si>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</si>
  <si>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</si>
  <si>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</si>
  <si>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</si>
  <si>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</si>
  <si>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</si>
  <si>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</si>
  <si>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</si>
  <si>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</si>
  <si>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</si>
  <si>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</si>
  <si>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</si>
  <si>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</si>
  <si>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</si>
  <si>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</si>
  <si>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</si>
  <si>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</si>
  <si>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</si>
  <si>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</si>
  <si>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</si>
  <si>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</si>
  <si>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</si>
  <si>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</si>
  <si>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</si>
  <si>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</si>
  <si>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</si>
  <si>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</si>
  <si>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</si>
  <si>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</si>
  <si>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</si>
  <si>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</si>
  <si>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</si>
  <si>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</si>
  <si>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</si>
  <si>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</si>
  <si>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</si>
  <si>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</si>
  <si>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</si>
  <si>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</si>
  <si>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</si>
  <si>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</si>
  <si>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</si>
  <si>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</si>
  <si>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</si>
  <si>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</si>
  <si>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</si>
  <si>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</si>
  <si>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</si>
  <si>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</si>
  <si>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</si>
  <si>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</si>
  <si>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</si>
  <si>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</si>
  <si>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</si>
  <si>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</si>
  <si>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</si>
  <si>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</si>
  <si>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</si>
  <si>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</si>
  <si>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</si>
  <si>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</si>
  <si>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</si>
  <si>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</si>
  <si>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</si>
  <si>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</si>
  <si>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</si>
  <si>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</si>
  <si>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</si>
  <si>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</si>
  <si>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</si>
  <si>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</si>
  <si>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</si>
  <si>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</si>
  <si>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</si>
  <si>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</si>
  <si>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</si>
  <si>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</si>
  <si>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</si>
  <si>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</si>
  <si>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</si>
  <si>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</si>
  <si>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</si>
  <si>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</si>
  <si>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</si>
  <si>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</si>
  <si>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</si>
  <si>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</si>
  <si>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</si>
  <si>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</si>
  <si>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</si>
  <si>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</si>
  <si>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</si>
  <si>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</si>
  <si>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</si>
  <si>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</si>
  <si>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</si>
  <si>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</si>
  <si>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</si>
  <si>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</si>
  <si>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</si>
  <si>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</si>
  <si>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</si>
  <si>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</si>
  <si>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</si>
  <si>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</si>
  <si>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</si>
  <si>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</si>
  <si>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</si>
  <si>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</si>
  <si>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</si>
  <si>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</si>
  <si>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</si>
  <si>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</si>
  <si>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</si>
  <si>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</si>
  <si>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</si>
  <si>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</si>
  <si>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</si>
  <si>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</si>
  <si>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</si>
  <si>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</si>
  <si>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</si>
  <si>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</si>
  <si>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</si>
  <si>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</si>
  <si>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</si>
  <si>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</si>
  <si>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</si>
  <si>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</si>
  <si>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</si>
  <si>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</si>
  <si>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</si>
  <si>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</si>
  <si>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</si>
  <si>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</si>
  <si>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</si>
  <si>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</si>
  <si>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</si>
  <si>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</si>
  <si>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</si>
  <si>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</si>
  <si>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</si>
  <si>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</si>
  <si>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</si>
  <si>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</si>
  <si>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</si>
  <si>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</si>
  <si>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</si>
  <si>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</si>
  <si>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</si>
  <si>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</si>
  <si>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</si>
  <si>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</si>
  <si>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</si>
  <si>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</si>
  <si>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</si>
  <si>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</si>
  <si>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</si>
  <si>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</si>
  <si>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</si>
  <si>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</si>
  <si>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</si>
  <si>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</si>
  <si>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</si>
  <si>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</si>
  <si>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</si>
  <si>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</si>
  <si>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</si>
  <si>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</si>
  <si>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</si>
  <si>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</si>
  <si>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</si>
  <si>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</si>
  <si>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</si>
  <si>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</si>
  <si>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</si>
  <si>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</si>
  <si>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</si>
  <si>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</si>
  <si>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</si>
  <si>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</si>
  <si>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</si>
  <si>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</si>
  <si>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</si>
  <si>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</si>
  <si>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</si>
  <si>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</si>
  <si>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</si>
  <si>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</si>
  <si>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</si>
  <si>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</si>
  <si>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</si>
  <si>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</si>
  <si>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</si>
  <si>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</si>
  <si>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</si>
  <si>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</si>
  <si>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</si>
  <si>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</si>
  <si>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</si>
  <si>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</si>
  <si>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</si>
  <si>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</si>
  <si>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</si>
  <si>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</si>
  <si>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</si>
  <si>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</si>
  <si>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</si>
  <si>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</si>
  <si>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</si>
  <si>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</si>
  <si>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</si>
  <si>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</si>
  <si>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</si>
  <si>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</si>
  <si>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</si>
  <si>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</si>
  <si>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</si>
  <si>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</si>
  <si>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</si>
  <si>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</si>
  <si>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</si>
  <si>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</si>
  <si>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</si>
  <si>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</si>
  <si>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</si>
  <si>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</si>
  <si>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</si>
  <si>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</si>
  <si>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</si>
  <si>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</si>
  <si>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</si>
  <si>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</si>
  <si>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</si>
  <si>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</si>
  <si>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</si>
  <si>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</si>
  <si>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</si>
  <si>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</si>
  <si>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</si>
  <si>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</si>
  <si>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</si>
  <si>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</si>
  <si>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</si>
  <si>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</si>
  <si>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</si>
  <si>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</si>
  <si>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</si>
  <si>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</si>
  <si>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</si>
  <si>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</si>
  <si>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</si>
  <si>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</si>
  <si>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</si>
  <si>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</si>
  <si>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</si>
  <si>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</si>
  <si>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</si>
  <si>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</si>
  <si>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</si>
  <si>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</si>
  <si>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</si>
  <si>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</si>
  <si>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</si>
  <si>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</si>
  <si>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</si>
  <si>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</si>
  <si>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</si>
  <si>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</si>
  <si>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</si>
  <si>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</si>
  <si>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</si>
  <si>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</si>
  <si>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</si>
  <si>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</si>
  <si>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</si>
  <si>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</si>
  <si>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</si>
  <si>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</si>
  <si>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</si>
  <si>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</si>
  <si>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</si>
  <si>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</si>
  <si>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</si>
  <si>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</si>
  <si>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</si>
  <si>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</si>
  <si>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</si>
  <si>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</si>
  <si>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</si>
  <si>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</si>
  <si>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</si>
  <si>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</si>
  <si>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</si>
  <si>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</si>
  <si>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</si>
  <si>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</si>
  <si>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</si>
  <si>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</si>
  <si>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</si>
  <si>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</si>
  <si>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</si>
  <si>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</si>
  <si>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</si>
  <si>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</si>
  <si>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</si>
  <si>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</si>
  <si>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</si>
  <si>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</si>
  <si>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</si>
  <si>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</si>
  <si>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</si>
  <si>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</si>
  <si>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</si>
  <si>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</si>
  <si>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</si>
  <si>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</si>
  <si>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</si>
  <si>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</si>
  <si>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</si>
  <si>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</si>
  <si>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</si>
  <si>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</si>
  <si>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</si>
  <si>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</si>
  <si>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</si>
  <si>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</si>
  <si>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</si>
  <si>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</si>
  <si>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</si>
  <si>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</si>
  <si>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</si>
  <si>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</si>
  <si>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</si>
  <si>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</si>
  <si>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</si>
  <si>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</si>
  <si>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</si>
  <si>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</si>
  <si>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</si>
  <si>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</si>
  <si>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</si>
  <si>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</si>
  <si>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</si>
  <si>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</si>
  <si>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</si>
  <si>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</si>
  <si>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</si>
  <si>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</si>
  <si>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</si>
  <si>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</si>
  <si>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</si>
  <si>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</si>
  <si>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</si>
  <si>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</si>
  <si>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</si>
  <si>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</si>
  <si>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</si>
  <si>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</si>
  <si>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</si>
  <si>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</si>
  <si>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</si>
  <si>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</si>
  <si>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</si>
  <si>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</si>
  <si>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</si>
  <si>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</si>
  <si>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</si>
  <si>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</si>
  <si>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</si>
  <si>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</si>
  <si>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</si>
  <si>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</si>
  <si>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</si>
  <si>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</si>
  <si>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</si>
  <si>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</si>
  <si>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</si>
  <si>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</si>
  <si>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</si>
  <si>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</si>
  <si>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</si>
  <si>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</si>
  <si>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</si>
  <si>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</si>
  <si>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</si>
  <si>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</si>
  <si>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</si>
  <si>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</si>
  <si>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</si>
  <si>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</si>
  <si>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</si>
  <si>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</si>
  <si>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</si>
  <si>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</si>
  <si>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</si>
  <si>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</si>
  <si>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</si>
  <si>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</si>
  <si>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</si>
  <si>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</si>
  <si>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</si>
  <si>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</si>
  <si>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</si>
  <si>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</si>
  <si>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</si>
  <si>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</si>
  <si>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</si>
  <si>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</si>
  <si>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</si>
  <si>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</si>
  <si>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</si>
  <si>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</si>
  <si>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</si>
  <si>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</si>
  <si>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</si>
  <si>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</si>
  <si>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</si>
  <si>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</si>
  <si>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</si>
  <si>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</si>
  <si>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</si>
  <si>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</si>
  <si>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</si>
  <si>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</si>
  <si>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</si>
  <si>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</si>
  <si>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</si>
  <si>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</si>
  <si>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</si>
  <si>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</si>
  <si>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</si>
  <si>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</si>
  <si>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</si>
  <si>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</si>
  <si>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</si>
  <si>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</si>
  <si>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</si>
  <si>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</si>
  <si>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</si>
  <si>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</si>
  <si>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</si>
  <si>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</si>
  <si>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</si>
  <si>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</si>
  <si>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</si>
  <si>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</si>
  <si>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</si>
  <si>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</si>
  <si>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</si>
  <si>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</si>
  <si>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</si>
  <si>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</si>
  <si>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</si>
  <si>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</si>
  <si>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</si>
  <si>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</si>
  <si>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</si>
  <si>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</si>
  <si>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</si>
  <si>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</si>
  <si>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</si>
  <si>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</si>
  <si>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</si>
  <si>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</si>
  <si>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</si>
  <si>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</si>
  <si>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</si>
  <si>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</si>
  <si>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</si>
  <si>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</si>
  <si>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</si>
  <si>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</si>
  <si>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</si>
  <si>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</si>
  <si>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</si>
  <si>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</si>
  <si>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</si>
  <si>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</si>
  <si>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</si>
  <si>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</si>
  <si>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</si>
  <si>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</si>
  <si>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</si>
  <si>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</si>
  <si>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</si>
  <si>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</si>
  <si>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</si>
  <si>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</si>
  <si>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</si>
  <si>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</si>
  <si>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</si>
  <si>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</si>
  <si>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</si>
  <si>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</si>
  <si>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</si>
  <si>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</si>
  <si>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</si>
  <si>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</si>
  <si>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</si>
  <si>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</si>
  <si>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</si>
  <si>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</si>
  <si>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</si>
  <si>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</si>
  <si>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</si>
  <si>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</si>
  <si>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</si>
  <si>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</si>
  <si>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</si>
  <si>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</si>
  <si>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</si>
  <si>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</si>
  <si>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</si>
  <si>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</si>
  <si>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</si>
  <si>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</si>
  <si>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</si>
  <si>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</si>
  <si>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</si>
  <si>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</si>
  <si>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</si>
  <si>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</si>
  <si>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</si>
  <si>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</si>
  <si>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</si>
  <si>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</si>
  <si>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</si>
  <si>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</si>
  <si>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</si>
  <si>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</si>
  <si>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</si>
  <si>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</si>
  <si>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</si>
  <si>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</si>
  <si>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</si>
  <si>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</si>
  <si>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</si>
  <si>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</si>
  <si>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</si>
  <si>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</si>
  <si>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</si>
  <si>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</si>
  <si>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</si>
  <si>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</si>
  <si>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</si>
  <si>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</si>
  <si>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</si>
  <si>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</si>
  <si>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</si>
  <si>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</si>
  <si>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</si>
  <si>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</si>
  <si>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</si>
  <si>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</si>
  <si>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</si>
  <si>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</si>
  <si>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</si>
  <si>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</si>
  <si>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</si>
  <si>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</si>
  <si>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</si>
  <si>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</si>
  <si>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</si>
  <si>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</si>
  <si>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</si>
  <si>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</si>
  <si>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</si>
  <si>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</si>
  <si>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</si>
  <si>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</si>
  <si>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</si>
  <si>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</si>
  <si>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</si>
  <si>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</si>
  <si>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</si>
  <si>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</si>
  <si>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</si>
  <si>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</si>
  <si>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</si>
  <si>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</si>
  <si>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</si>
  <si>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</si>
  <si>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</si>
  <si>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</si>
  <si>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</si>
  <si>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</si>
  <si>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</si>
  <si>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</si>
  <si>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</si>
  <si>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</si>
  <si>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</si>
  <si>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</si>
  <si>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</si>
  <si>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</si>
  <si>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</si>
  <si>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</si>
  <si>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</si>
  <si>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</si>
  <si>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</si>
  <si>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</si>
  <si>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</si>
  <si>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</si>
  <si>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</si>
  <si>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</si>
  <si>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</si>
  <si>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</si>
  <si>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</si>
  <si>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</si>
  <si>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</si>
  <si>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</si>
  <si>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</si>
  <si>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</si>
  <si>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</si>
  <si>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</si>
  <si>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</si>
  <si>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</si>
  <si>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</si>
  <si>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</si>
  <si>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</si>
  <si>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</si>
  <si>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</si>
  <si>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</si>
  <si>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</si>
  <si>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</si>
  <si>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</si>
  <si>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</si>
  <si>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</si>
  <si>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</si>
  <si>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</si>
  <si>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</si>
  <si>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</si>
  <si>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</si>
  <si>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</si>
  <si>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</si>
  <si>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</si>
  <si>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</si>
  <si>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</si>
  <si>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</si>
  <si>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</si>
  <si>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</si>
  <si>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</si>
  <si>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</si>
  <si>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</si>
  <si>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</si>
  <si>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</si>
  <si>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</si>
  <si>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</si>
  <si>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</si>
  <si>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</si>
  <si>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</si>
  <si>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</si>
  <si>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</si>
  <si>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</si>
  <si>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</si>
  <si>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</si>
  <si>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</si>
  <si>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</si>
  <si>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</si>
  <si>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</si>
  <si>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</si>
  <si>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</si>
  <si>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</si>
  <si>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</si>
  <si>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</si>
  <si>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</si>
  <si>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</si>
  <si>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</si>
  <si>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</si>
  <si>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</si>
  <si>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</si>
  <si>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</si>
  <si>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</si>
  <si>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</si>
  <si>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</si>
  <si>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</si>
  <si>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</si>
  <si>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</si>
  <si>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</si>
  <si>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</si>
  <si>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</si>
  <si>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</si>
  <si>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</si>
  <si>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</si>
  <si>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</si>
  <si>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</si>
  <si>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</si>
  <si>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</si>
  <si>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</si>
  <si>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</si>
  <si>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</si>
  <si>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</si>
  <si>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</si>
  <si>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</si>
  <si>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</si>
  <si>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</si>
  <si>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</si>
  <si>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</si>
  <si>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</si>
  <si>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</si>
  <si>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</si>
  <si>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</si>
  <si>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</si>
  <si>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</si>
  <si>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</si>
  <si>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</si>
  <si>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</si>
  <si>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</si>
  <si>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</si>
  <si>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</si>
  <si>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</si>
  <si>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</si>
  <si>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</si>
  <si>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</si>
  <si>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</si>
  <si>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</si>
  <si>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</si>
  <si>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</si>
  <si>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</si>
  <si>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</si>
  <si>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</si>
  <si>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</si>
  <si>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</si>
  <si>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</si>
  <si>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</si>
  <si>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</si>
  <si>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</si>
  <si>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</si>
  <si>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</si>
  <si>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</si>
  <si>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</si>
  <si>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</si>
  <si>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</si>
  <si>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</si>
  <si>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</si>
  <si>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</si>
  <si>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</si>
  <si>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</si>
  <si>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</si>
  <si>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</si>
  <si>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</si>
  <si>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</si>
  <si>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</si>
  <si>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</si>
  <si>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</si>
  <si>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</si>
  <si>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</si>
  <si>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</si>
  <si>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</si>
  <si>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</si>
  <si>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</si>
  <si>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</si>
  <si>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</si>
  <si>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</si>
  <si>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</si>
  <si>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</si>
  <si>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</si>
  <si>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</si>
  <si>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</si>
  <si>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</si>
  <si>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</si>
  <si>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</si>
  <si>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</si>
  <si>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</si>
  <si>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</si>
  <si>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</si>
  <si>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</si>
  <si>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</si>
  <si>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</si>
  <si>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</si>
  <si>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</si>
  <si>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</si>
  <si>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</si>
  <si>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</si>
  <si>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</si>
  <si>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</si>
  <si>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</si>
  <si>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</si>
  <si>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</si>
  <si>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</si>
  <si>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</si>
  <si>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</si>
  <si>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</si>
  <si>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</si>
  <si>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</si>
  <si>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</si>
  <si>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</si>
  <si>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</si>
  <si>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</si>
  <si>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</si>
  <si>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</si>
  <si>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</si>
  <si>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</si>
  <si>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</si>
  <si>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</si>
  <si>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</si>
  <si>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</si>
  <si>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</si>
  <si>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</si>
  <si>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</si>
  <si>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</si>
  <si>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</si>
  <si>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</si>
  <si>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</si>
  <si>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</si>
  <si>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</si>
  <si>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</si>
  <si>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</si>
  <si>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</si>
  <si>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</si>
  <si>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</si>
  <si>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</si>
  <si>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</si>
  <si>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</si>
  <si>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</si>
  <si>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</si>
  <si>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</si>
  <si>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</si>
  <si>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</si>
  <si>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</si>
  <si>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</si>
  <si>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</si>
  <si>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</si>
  <si>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</si>
  <si>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</si>
  <si>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</si>
  <si>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</si>
  <si>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</si>
  <si>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</si>
  <si>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</si>
  <si>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</si>
  <si>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</si>
  <si>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</si>
  <si>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</si>
  <si>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</si>
  <si>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</si>
  <si>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</si>
  <si>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</si>
  <si>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</si>
  <si>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</si>
  <si>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</si>
  <si>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</si>
  <si>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</si>
  <si>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</si>
  <si>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</si>
  <si>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</si>
  <si>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</si>
  <si>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</si>
  <si>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</si>
  <si>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</si>
  <si>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</si>
  <si>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</si>
  <si>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</si>
  <si>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</si>
  <si>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</si>
  <si>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</si>
  <si>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</si>
  <si>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</si>
  <si>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</si>
  <si>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</si>
  <si>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</si>
  <si>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</si>
  <si>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</si>
  <si>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</si>
  <si>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</si>
  <si>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</si>
  <si>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</si>
  <si>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</si>
  <si>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</si>
  <si>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</si>
  <si>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</si>
  <si>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</si>
  <si>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</si>
  <si>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</si>
  <si>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</si>
  <si>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</si>
  <si>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</si>
  <si>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</si>
  <si>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</si>
  <si>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</si>
  <si>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</si>
  <si>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</si>
  <si>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</si>
  <si>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</si>
  <si>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</si>
  <si>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</si>
  <si>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</si>
  <si>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</si>
  <si>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</si>
  <si>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</si>
  <si>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</si>
  <si>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</si>
  <si>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</si>
  <si>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</si>
  <si>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</si>
  <si>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</si>
  <si>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</si>
  <si>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</si>
  <si>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</si>
  <si>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</si>
  <si>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</si>
  <si>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</si>
  <si>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</si>
  <si>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</si>
  <si>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</si>
  <si>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</si>
  <si>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</si>
  <si>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</si>
  <si>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</si>
  <si>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</si>
  <si>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</si>
  <si>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</si>
  <si>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</si>
  <si>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</si>
  <si>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</si>
  <si>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</si>
  <si>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</si>
  <si>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</si>
  <si>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</si>
  <si>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</si>
  <si>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</si>
  <si>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</si>
  <si>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</si>
  <si>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</si>
  <si>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</si>
  <si>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</si>
  <si>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</si>
  <si>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</si>
  <si>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</si>
  <si>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</si>
  <si>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</si>
  <si>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</si>
  <si>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</si>
  <si>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</si>
  <si>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</si>
  <si>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</si>
  <si>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</si>
  <si>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</si>
  <si>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</si>
  <si>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</si>
  <si>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</si>
  <si>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</si>
  <si>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</si>
  <si>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</si>
  <si>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</si>
  <si>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</si>
  <si>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</si>
  <si>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</si>
  <si>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</si>
  <si>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</si>
  <si>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</si>
  <si>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</si>
  <si>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</si>
  <si>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</si>
  <si>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</si>
  <si>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</si>
  <si>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</si>
  <si>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</si>
  <si>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</si>
  <si>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</si>
  <si>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</si>
  <si>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</si>
  <si>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</si>
  <si>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</si>
  <si>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</si>
  <si>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</si>
  <si>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</si>
  <si>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</si>
  <si>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</si>
  <si>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</si>
  <si>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</si>
  <si>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</si>
  <si>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</si>
  <si>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</si>
  <si>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</si>
  <si>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</si>
  <si>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</si>
  <si>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</si>
  <si>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</si>
  <si>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</si>
  <si>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</si>
  <si>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</si>
  <si>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</si>
  <si>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</si>
  <si>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</si>
  <si>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</si>
  <si>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</si>
  <si>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</si>
  <si>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</si>
  <si>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</si>
  <si>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</si>
  <si>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</si>
  <si>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</si>
  <si>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</si>
  <si>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</si>
  <si>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</si>
  <si>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</si>
  <si>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</si>
  <si>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</si>
  <si>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</si>
  <si>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</si>
  <si>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</si>
  <si>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</si>
  <si>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</si>
  <si>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</si>
  <si>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</si>
  <si>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</si>
  <si>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</si>
  <si>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</si>
  <si>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</si>
  <si>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</si>
  <si>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</si>
  <si>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</si>
  <si>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</si>
  <si>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</si>
  <si>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</si>
  <si>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</si>
  <si>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</si>
  <si>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</si>
  <si>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</si>
  <si>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</si>
  <si>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</si>
  <si>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</si>
  <si>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</si>
  <si>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</si>
  <si>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</si>
  <si>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</si>
  <si>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</si>
  <si>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</si>
  <si>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</si>
  <si>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</si>
  <si>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</si>
  <si>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</si>
  <si>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</si>
  <si>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</si>
  <si>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</si>
  <si>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</si>
  <si>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</si>
  <si>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</si>
  <si>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</si>
  <si>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</si>
  <si>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</si>
  <si>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</si>
  <si>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</si>
  <si>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</si>
  <si>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</si>
  <si>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</si>
  <si>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</si>
  <si>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</si>
  <si>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</si>
  <si>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</si>
  <si>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</si>
  <si>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</si>
  <si>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</si>
  <si>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</si>
  <si>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</si>
  <si>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</si>
  <si>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</si>
  <si>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</si>
  <si>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</si>
  <si>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</si>
  <si>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</si>
  <si>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</si>
  <si>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</si>
  <si>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</si>
  <si>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</si>
  <si>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</si>
  <si>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</si>
  <si>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</si>
  <si>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</si>
  <si>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</si>
  <si>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</si>
  <si>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</si>
  <si>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</si>
  <si>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</si>
  <si>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</si>
  <si>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</si>
  <si>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</si>
  <si>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</si>
  <si>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</si>
  <si>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</si>
  <si>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</si>
  <si>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</si>
  <si>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</si>
  <si>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</si>
  <si>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</si>
  <si>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</si>
  <si>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</si>
  <si>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</si>
  <si>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</si>
  <si>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</si>
  <si>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</si>
  <si>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</si>
  <si>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</si>
  <si>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</si>
  <si>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</si>
  <si>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</si>
  <si>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</si>
  <si>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</si>
  <si>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</si>
  <si>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</si>
  <si>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</si>
  <si>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</si>
  <si>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</si>
  <si>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</si>
  <si>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</si>
  <si>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</si>
  <si>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</si>
  <si>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</si>
  <si>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</si>
  <si>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</si>
  <si>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</si>
  <si>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</si>
  <si>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</si>
  <si>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</si>
  <si>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</si>
  <si>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</si>
  <si>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</si>
  <si>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</si>
  <si>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</si>
  <si>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</si>
  <si>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</si>
  <si>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</si>
  <si>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</si>
  <si>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</si>
  <si>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</si>
  <si>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</si>
  <si>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</si>
  <si>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</si>
  <si>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</si>
  <si>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</si>
  <si>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</si>
  <si>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</si>
  <si>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</si>
  <si>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</si>
  <si>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</si>
  <si>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</si>
  <si>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</si>
  <si>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</si>
  <si>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</si>
  <si>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</si>
  <si>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</si>
  <si>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</si>
  <si>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</si>
  <si>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</si>
  <si>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</si>
  <si>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</si>
  <si>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</si>
  <si>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</si>
  <si>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</si>
  <si>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</si>
  <si>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</si>
  <si>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</si>
  <si>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</si>
  <si>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</si>
  <si>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</si>
  <si>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</si>
  <si>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</si>
  <si>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</si>
  <si>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</si>
  <si>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</si>
  <si>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</si>
  <si>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</si>
  <si>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</si>
  <si>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</si>
  <si>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</si>
  <si>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</si>
  <si>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</si>
  <si>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</si>
  <si>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</si>
  <si>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</si>
  <si>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</si>
  <si>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</si>
  <si>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</si>
  <si>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</si>
  <si>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</si>
  <si>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</si>
  <si>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</si>
  <si>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</si>
  <si>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</si>
  <si>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</si>
  <si>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</si>
  <si>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</si>
  <si>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</si>
  <si>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</si>
  <si>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</si>
  <si>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</si>
  <si>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</si>
  <si>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</si>
  <si>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</si>
  <si>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</si>
  <si>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</si>
  <si>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</si>
  <si>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</si>
  <si>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</si>
  <si>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</si>
  <si>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</si>
  <si>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</si>
  <si>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</si>
  <si>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</si>
  <si>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</si>
  <si>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</si>
  <si>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</si>
  <si>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</si>
  <si>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</si>
  <si>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</si>
  <si>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</si>
  <si>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</si>
  <si>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</si>
  <si>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</si>
  <si>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</si>
  <si>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</si>
  <si>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</si>
  <si>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</si>
  <si>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</si>
  <si>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</si>
  <si>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</si>
  <si>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</si>
  <si>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</si>
  <si>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</si>
  <si>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</si>
  <si>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</si>
  <si>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</si>
  <si>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</si>
  <si>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</si>
  <si>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</si>
  <si>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</si>
  <si>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</si>
  <si>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</si>
  <si>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</si>
  <si>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</si>
  <si>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</si>
  <si>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</si>
  <si>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</si>
  <si>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</si>
  <si>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</si>
  <si>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</si>
  <si>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</si>
  <si>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</si>
  <si>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</si>
  <si>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</si>
  <si>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</si>
  <si>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</si>
  <si>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</si>
  <si>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</si>
  <si>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</si>
  <si>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</si>
  <si>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</si>
  <si>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</si>
  <si>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</si>
  <si>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</si>
  <si>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</si>
  <si>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</si>
  <si>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</si>
  <si>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</si>
  <si>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</si>
  <si>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</si>
  <si>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</si>
  <si>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</si>
  <si>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</si>
  <si>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</si>
  <si>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</si>
  <si>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</si>
  <si>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</si>
  <si>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</si>
  <si>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</si>
  <si>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</si>
  <si>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</si>
  <si>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</si>
  <si>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</si>
  <si>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</si>
  <si>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</si>
  <si>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</si>
  <si>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</si>
  <si>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</si>
  <si>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</si>
  <si>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</si>
  <si>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</si>
  <si>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</si>
  <si>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</si>
  <si>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</si>
  <si>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</si>
  <si>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</si>
  <si>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</si>
  <si>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</si>
  <si>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</si>
  <si>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</si>
  <si>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</si>
  <si>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</si>
  <si>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</si>
  <si>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</si>
  <si>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</si>
  <si>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</si>
  <si>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</si>
  <si>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</si>
  <si>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</si>
  <si>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</si>
  <si>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</si>
  <si>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</si>
  <si>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</si>
  <si>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</si>
  <si>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</si>
  <si>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</si>
  <si>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</si>
  <si>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</si>
  <si>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</si>
  <si>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</si>
  <si>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</si>
  <si>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</si>
  <si>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</si>
  <si>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</si>
  <si>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</si>
  <si>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</si>
  <si>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</si>
  <si>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</si>
  <si>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</si>
  <si>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</si>
  <si>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</si>
  <si>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</si>
  <si>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</si>
  <si>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</si>
  <si>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</si>
  <si>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</si>
  <si>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</si>
  <si>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</si>
  <si>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</si>
  <si>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</si>
  <si>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</si>
  <si>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</si>
  <si>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</si>
  <si>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</si>
  <si>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</si>
  <si>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</si>
  <si>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</si>
  <si>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</si>
  <si>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</si>
  <si>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</si>
  <si>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</si>
  <si>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</si>
  <si>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</si>
  <si>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</si>
  <si>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</si>
  <si>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</si>
  <si>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</si>
  <si>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</si>
  <si>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</si>
  <si>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</si>
  <si>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</si>
  <si>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</si>
  <si>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</si>
  <si>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</si>
  <si>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</si>
  <si>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</si>
  <si>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</si>
  <si>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</si>
  <si>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</si>
  <si>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</si>
  <si>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</si>
  <si>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</si>
  <si>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</si>
  <si>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</si>
  <si>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</si>
  <si>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</si>
  <si>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</si>
  <si>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</si>
  <si>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</si>
  <si>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</si>
  <si>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</si>
  <si>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</si>
  <si>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</si>
  <si>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</si>
  <si>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</si>
  <si>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</si>
  <si>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</si>
  <si>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</si>
  <si>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</si>
  <si>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</si>
  <si>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</si>
  <si>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</si>
  <si>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</si>
  <si>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</si>
  <si>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</si>
  <si>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</si>
  <si>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</si>
  <si>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</si>
  <si>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</si>
  <si>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</si>
  <si>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</si>
  <si>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</si>
  <si>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</si>
  <si>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</si>
  <si>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</si>
  <si>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</si>
  <si>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</si>
  <si>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</si>
  <si>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</si>
  <si>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</si>
  <si>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</si>
  <si>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</si>
  <si>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</si>
  <si>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</si>
  <si>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</si>
  <si>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</si>
  <si>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</si>
  <si>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</si>
  <si>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</si>
  <si>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</si>
  <si>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</si>
  <si>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</si>
  <si>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</si>
  <si>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</si>
  <si>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</si>
  <si>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</si>
  <si>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</si>
  <si>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</si>
  <si>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</si>
  <si>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</si>
  <si>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</si>
  <si>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</si>
  <si>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</si>
  <si>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</si>
  <si>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</si>
  <si>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</si>
  <si>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</si>
  <si>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</si>
  <si>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</si>
  <si>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</si>
  <si>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</si>
  <si>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</si>
  <si>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</si>
  <si>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</si>
  <si>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</si>
  <si>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</si>
  <si>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</si>
  <si>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</si>
  <si>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</si>
  <si>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</si>
  <si>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</si>
  <si>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</si>
  <si>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</si>
  <si>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</si>
  <si>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</si>
  <si>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</si>
  <si>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</si>
  <si>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</si>
  <si>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</si>
  <si>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</si>
  <si>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</si>
  <si>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</si>
  <si>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</si>
  <si>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</si>
  <si>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</si>
  <si>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</si>
  <si>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</si>
  <si>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</si>
  <si>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</si>
  <si>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</si>
  <si>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</si>
  <si>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</si>
  <si>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</si>
  <si>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</si>
  <si>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</si>
  <si>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</si>
  <si>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</si>
  <si>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</si>
  <si>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</si>
  <si>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</si>
  <si>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</si>
  <si>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</si>
  <si>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</si>
  <si>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</si>
  <si>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</si>
  <si>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</si>
  <si>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</si>
  <si>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</si>
  <si>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</si>
  <si>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</si>
  <si>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</si>
  <si>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</si>
  <si>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</si>
  <si>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</si>
  <si>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</si>
  <si>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</si>
  <si>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</si>
  <si>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</si>
  <si>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</si>
  <si>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</si>
  <si>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</si>
  <si>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</si>
  <si>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</si>
  <si>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</si>
  <si>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</si>
  <si>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</si>
  <si>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</si>
  <si>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</si>
  <si>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</si>
  <si>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</si>
  <si>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</si>
  <si>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</si>
  <si>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</si>
  <si>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</si>
  <si>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</si>
  <si>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</si>
  <si>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</si>
  <si>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</si>
  <si>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</si>
  <si>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</si>
  <si>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</si>
  <si>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</si>
  <si>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</si>
  <si>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</si>
  <si>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</si>
  <si>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</si>
  <si>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</si>
  <si>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</si>
  <si>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</si>
  <si>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</si>
  <si>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</si>
  <si>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</si>
  <si>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</si>
  <si>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</si>
  <si>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</si>
  <si>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</si>
  <si>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</si>
  <si>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</si>
  <si>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</si>
  <si>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</si>
  <si>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</si>
  <si>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</si>
  <si>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</si>
  <si>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</si>
  <si>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</si>
  <si>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</si>
  <si>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</si>
  <si>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</si>
  <si>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</si>
  <si>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</si>
  <si>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</si>
  <si>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</si>
  <si>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</si>
  <si>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</si>
  <si>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</si>
  <si>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</si>
  <si>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</si>
  <si>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</si>
  <si>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</si>
  <si>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</si>
  <si>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</si>
  <si>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</si>
  <si>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</si>
  <si>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</si>
  <si>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</si>
  <si>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</si>
  <si>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</si>
  <si>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</si>
  <si>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</si>
  <si>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</si>
  <si>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</si>
  <si>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</si>
  <si>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</si>
  <si>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</si>
  <si>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</si>
  <si>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</si>
  <si>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</si>
  <si>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</si>
  <si>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</si>
  <si>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</si>
  <si>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</si>
  <si>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</si>
  <si>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</si>
  <si>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</si>
  <si>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</si>
  <si>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</si>
  <si>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</si>
  <si>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</si>
  <si>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</si>
  <si>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</si>
  <si>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</si>
  <si>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</si>
  <si>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</si>
  <si>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</si>
  <si>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</si>
  <si>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</si>
  <si>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</si>
  <si>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</si>
  <si>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</si>
  <si>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</si>
  <si>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</si>
  <si>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</si>
  <si>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</si>
  <si>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</si>
  <si>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</si>
  <si>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</si>
  <si>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</si>
  <si>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</si>
  <si>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</si>
  <si>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</si>
  <si>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</si>
  <si>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</si>
  <si>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</si>
  <si>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</si>
  <si>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</si>
  <si>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</si>
  <si>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</si>
  <si>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</si>
  <si>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</si>
  <si>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</si>
  <si>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</si>
  <si>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</si>
  <si>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</si>
  <si>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</si>
  <si>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</si>
  <si>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</si>
  <si>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</si>
  <si>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</si>
  <si>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</si>
  <si>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</si>
  <si>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</si>
  <si>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</si>
  <si>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</si>
  <si>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</si>
  <si>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</si>
  <si>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</si>
  <si>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</si>
  <si>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</si>
  <si>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</si>
  <si>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</si>
  <si>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</si>
  <si>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</si>
  <si>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</si>
  <si>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</si>
  <si>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</si>
  <si>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</si>
  <si>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</si>
  <si>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</si>
  <si>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</si>
  <si>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</si>
  <si>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</si>
  <si>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</si>
  <si>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</si>
  <si>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</si>
  <si>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</si>
  <si>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</si>
  <si>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</si>
  <si>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</si>
  <si>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</si>
  <si>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</si>
  <si>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</si>
  <si>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</si>
  <si>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</si>
  <si>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</si>
  <si>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</si>
  <si>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</si>
  <si>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</si>
  <si>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</si>
  <si>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</si>
  <si>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</si>
  <si>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</si>
  <si>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</si>
  <si>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</si>
  <si>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</si>
  <si>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</si>
  <si>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</si>
  <si>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</si>
  <si>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</si>
  <si>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</si>
  <si>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</si>
  <si>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</si>
  <si>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</si>
  <si>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</si>
  <si>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</si>
  <si>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</si>
  <si>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</si>
  <si>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</si>
  <si>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</si>
  <si>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</si>
  <si>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</si>
  <si>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</si>
  <si>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</si>
  <si>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</si>
  <si>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</si>
  <si>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</si>
  <si>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</si>
  <si>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</si>
  <si>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</si>
  <si>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</si>
  <si>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</si>
  <si>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</si>
  <si>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</si>
  <si>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</si>
  <si>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</si>
  <si>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</si>
  <si>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</si>
  <si>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</si>
  <si>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</si>
  <si>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</si>
  <si>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</si>
  <si>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</si>
  <si>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</si>
  <si>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</si>
  <si>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</si>
  <si>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</si>
  <si>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</si>
  <si>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</si>
  <si>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</si>
  <si>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</si>
  <si>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</si>
  <si>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</si>
  <si>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</si>
  <si>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</si>
  <si>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</si>
  <si>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</si>
  <si>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</si>
  <si>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</si>
  <si>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</si>
  <si>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</si>
  <si>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</si>
  <si>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</si>
  <si>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</si>
  <si>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</si>
  <si>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</si>
  <si>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</si>
  <si>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</si>
  <si>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</si>
  <si>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</si>
  <si>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</si>
  <si>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</si>
  <si>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</si>
  <si>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</si>
  <si>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</si>
  <si>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</si>
  <si>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</si>
  <si>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</si>
  <si>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</si>
  <si>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</si>
  <si>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</si>
  <si>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</si>
  <si>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</si>
  <si>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</si>
  <si>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</si>
  <si>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</si>
  <si>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</si>
  <si>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</si>
  <si>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</si>
  <si>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</si>
  <si>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</si>
  <si>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</si>
  <si>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</si>
  <si>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</si>
  <si>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</si>
  <si>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</si>
  <si>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</si>
  <si>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</si>
  <si>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</si>
  <si>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</si>
  <si>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</si>
  <si>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</si>
  <si>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</si>
  <si>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</si>
  <si>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</si>
  <si>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</si>
  <si>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</si>
  <si>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</si>
  <si>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</si>
  <si>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</si>
  <si>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</si>
  <si>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</si>
  <si>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</si>
  <si>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</si>
  <si>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</si>
  <si>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</si>
  <si>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</si>
  <si>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</si>
  <si>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</si>
  <si>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</si>
  <si>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</si>
  <si>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</si>
  <si>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</si>
  <si>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</si>
  <si>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</si>
  <si>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</si>
  <si>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</si>
  <si>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</si>
  <si>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</si>
  <si>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</si>
  <si>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</si>
  <si>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</si>
  <si>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</si>
  <si>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</si>
  <si>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</si>
  <si>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</si>
  <si>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</si>
  <si>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</si>
  <si>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</si>
  <si>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</si>
  <si>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</si>
  <si>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</si>
  <si>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</si>
  <si>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</si>
  <si>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</si>
  <si>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</si>
  <si>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</si>
  <si>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</si>
  <si>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</si>
  <si>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</si>
  <si>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</si>
  <si>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</si>
  <si>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</si>
  <si>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</si>
  <si>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</si>
  <si>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</si>
  <si>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</si>
  <si>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</si>
  <si>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</si>
  <si>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</si>
  <si>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</si>
  <si>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</si>
  <si>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</si>
  <si>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</si>
  <si>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</si>
  <si>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</si>
  <si>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</si>
  <si>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</si>
  <si>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</si>
  <si>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</si>
  <si>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</si>
  <si>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</si>
  <si>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</si>
  <si>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</si>
  <si>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</si>
  <si>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</si>
  <si>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</si>
  <si>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</si>
  <si>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</si>
  <si>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</si>
  <si>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</si>
  <si>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</si>
  <si>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</si>
  <si>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</si>
  <si>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</si>
  <si>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</si>
  <si>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</si>
  <si>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</si>
  <si>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</si>
  <si>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</si>
  <si>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</si>
  <si>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</si>
  <si>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</si>
  <si>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</si>
  <si>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</si>
  <si>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</si>
  <si>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</si>
  <si>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</si>
  <si>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</si>
  <si>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</si>
  <si>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</si>
  <si>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</si>
  <si>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</si>
  <si>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</si>
  <si>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</si>
  <si>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</si>
  <si>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</si>
  <si>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</si>
  <si>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</si>
  <si>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</si>
  <si>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</si>
  <si>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</si>
  <si>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</si>
  <si>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</si>
  <si>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</si>
  <si>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</si>
  <si>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</si>
  <si>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</si>
  <si>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</si>
  <si>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</si>
  <si>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</si>
  <si>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</si>
  <si>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</si>
  <si>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</si>
  <si>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</si>
  <si>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</si>
  <si>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</si>
  <si>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</si>
  <si>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</si>
  <si>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</si>
  <si>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</si>
  <si>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</si>
  <si>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</si>
  <si>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</si>
  <si>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</si>
  <si>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</si>
  <si>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</si>
  <si>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</si>
  <si>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</si>
  <si>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</si>
  <si>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</si>
  <si>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</si>
  <si>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</si>
  <si>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</si>
  <si>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</si>
  <si>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</si>
  <si>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</si>
  <si>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</si>
  <si>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</si>
  <si>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</si>
  <si>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</si>
  <si>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</si>
  <si>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</si>
  <si>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</si>
  <si>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</si>
  <si>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</si>
  <si>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</si>
  <si>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</si>
  <si>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</si>
  <si>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</si>
  <si>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</si>
  <si>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</si>
  <si>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</si>
  <si>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</si>
  <si>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</si>
  <si>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</si>
  <si>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</si>
  <si>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</si>
  <si>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</si>
  <si>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</si>
  <si>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</si>
  <si>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</si>
  <si>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</si>
  <si>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</si>
  <si>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</si>
  <si>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</si>
  <si>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</si>
  <si>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</si>
  <si>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</si>
  <si>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</si>
  <si>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</si>
  <si>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</si>
  <si>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</si>
  <si>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</si>
  <si>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</si>
  <si>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</si>
  <si>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</si>
  <si>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</si>
  <si>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</si>
  <si>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</si>
  <si>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</si>
  <si>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</si>
  <si>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</si>
  <si>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</si>
  <si>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</si>
  <si>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</si>
  <si>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</si>
  <si>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</si>
  <si>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</si>
  <si>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</si>
  <si>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</si>
  <si>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</si>
  <si>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</si>
  <si>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</si>
  <si>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</si>
  <si>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</si>
  <si>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</si>
  <si>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</si>
  <si>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</si>
  <si>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</si>
  <si>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</si>
  <si>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</si>
  <si>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</si>
  <si>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</si>
  <si>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</si>
  <si>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</si>
  <si>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</si>
  <si>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</si>
  <si>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</si>
  <si>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</si>
  <si>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</si>
  <si>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</si>
  <si>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</si>
  <si>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</si>
  <si>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</si>
  <si>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</si>
  <si>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</si>
  <si>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</si>
  <si>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</si>
  <si>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</si>
  <si>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</si>
  <si>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</si>
  <si>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</si>
  <si>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</si>
  <si>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</si>
  <si>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</si>
  <si>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</si>
  <si>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</si>
  <si>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</si>
  <si>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</si>
  <si>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</si>
  <si>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</si>
  <si>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</si>
  <si>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</si>
  <si>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</si>
  <si>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</si>
  <si>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</si>
  <si>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</si>
  <si>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</si>
  <si>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</si>
  <si>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</si>
  <si>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</si>
  <si>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</si>
  <si>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</si>
  <si>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</si>
  <si>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</si>
  <si>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</si>
  <si>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</si>
  <si>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</si>
  <si>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</si>
  <si>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</si>
  <si>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</si>
  <si>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</si>
  <si>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</si>
  <si>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</si>
  <si>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</si>
  <si>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</si>
  <si>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</si>
  <si>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</si>
  <si>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</si>
  <si>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</si>
  <si>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</si>
  <si>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</si>
  <si>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</si>
  <si>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</si>
  <si>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</si>
  <si>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</si>
  <si>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</si>
  <si>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</si>
  <si>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</si>
  <si>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</si>
  <si>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</si>
  <si>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</si>
  <si>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</si>
  <si>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</si>
  <si>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</si>
  <si>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</si>
  <si>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</si>
  <si>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</si>
  <si>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</si>
  <si>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</si>
  <si>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</si>
  <si>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</si>
  <si>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</si>
  <si>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</si>
  <si>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</si>
  <si>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</si>
  <si>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</si>
  <si>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</si>
  <si>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</si>
  <si>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</si>
  <si>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</si>
  <si>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</si>
  <si>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</si>
  <si>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</si>
  <si>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</si>
  <si>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</si>
  <si>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</si>
  <si>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</si>
  <si>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</si>
  <si>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</si>
  <si>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</si>
  <si>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</si>
  <si>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</si>
  <si>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</si>
  <si>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</si>
  <si>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</si>
  <si>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</si>
  <si>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</si>
  <si>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</si>
  <si>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</si>
  <si>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</si>
  <si>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</si>
  <si>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</si>
  <si>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</si>
  <si>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</si>
  <si>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</si>
  <si>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</si>
  <si>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</si>
  <si>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</si>
  <si>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</si>
  <si>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</si>
  <si>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</si>
  <si>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</si>
  <si>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</si>
  <si>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</si>
  <si>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</si>
  <si>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</si>
  <si>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</si>
  <si>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</si>
  <si>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</si>
  <si>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</si>
  <si>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</si>
  <si>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</si>
  <si>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</si>
  <si>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</si>
  <si>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</si>
  <si>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</si>
  <si>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</si>
  <si>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</si>
  <si>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</si>
  <si>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</si>
  <si>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</si>
  <si>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</si>
  <si>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</si>
  <si>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</si>
  <si>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</si>
  <si>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</si>
  <si>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</si>
  <si>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</si>
  <si>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</si>
  <si>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</si>
  <si>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</si>
  <si>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</si>
  <si>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</si>
  <si>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</si>
  <si>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</si>
  <si>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</si>
  <si>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</si>
  <si>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</si>
  <si>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</si>
  <si>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</si>
  <si>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</si>
  <si>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</si>
  <si>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</si>
  <si>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</si>
  <si>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</si>
  <si>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</si>
  <si>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</si>
  <si>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</si>
  <si>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</si>
  <si>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</si>
  <si>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</si>
  <si>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</si>
  <si>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</si>
  <si>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</si>
  <si>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</si>
  <si>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</si>
  <si>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</si>
  <si>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</si>
  <si>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</si>
  <si>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</si>
  <si>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</si>
  <si>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</si>
  <si>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</si>
  <si>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</si>
  <si>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</si>
  <si>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</si>
  <si>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</si>
  <si>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</si>
  <si>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</si>
  <si>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</si>
  <si>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</si>
  <si>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</si>
  <si>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</si>
  <si>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</si>
  <si>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</si>
  <si>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</si>
  <si>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</si>
  <si>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</si>
  <si>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</si>
  <si>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</si>
  <si>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</si>
  <si>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</si>
  <si>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</si>
  <si>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</si>
  <si>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</si>
  <si>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</si>
  <si>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</si>
  <si>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</si>
  <si>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</si>
  <si>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</si>
  <si>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</si>
  <si>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</si>
  <si>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</si>
  <si>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</si>
  <si>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</si>
  <si>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</si>
  <si>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</si>
  <si>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</si>
  <si>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</si>
  <si>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</si>
  <si>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</si>
  <si>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</si>
  <si>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</si>
  <si>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</si>
  <si>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</si>
  <si>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</si>
  <si>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</si>
  <si>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</si>
  <si>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</si>
  <si>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</si>
  <si>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</si>
  <si>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</si>
  <si>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</si>
  <si>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</si>
  <si>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</si>
  <si>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</si>
  <si>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</si>
  <si>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</si>
  <si>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</si>
  <si>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</si>
  <si>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</si>
  <si>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</si>
  <si>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</si>
  <si>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</si>
  <si>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</si>
  <si>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</si>
  <si>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</si>
  <si>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</si>
  <si>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</si>
  <si>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</si>
  <si>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</si>
  <si>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</si>
  <si>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</si>
  <si>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</si>
  <si>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</si>
  <si>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</si>
  <si>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</si>
  <si>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</si>
  <si>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</si>
  <si>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</si>
  <si>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</si>
  <si>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</si>
  <si>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</si>
  <si>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</si>
  <si>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</si>
  <si>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</si>
  <si>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</si>
  <si>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</si>
  <si>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</si>
  <si>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</si>
  <si>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</si>
  <si>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</si>
  <si>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</si>
  <si>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</si>
  <si>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</si>
  <si>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</si>
  <si>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</si>
  <si>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</si>
  <si>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</si>
  <si>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</si>
  <si>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</si>
  <si>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</si>
  <si>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</si>
  <si>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</si>
  <si>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</si>
  <si>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</si>
  <si>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</si>
  <si>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</si>
  <si>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</si>
  <si>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</si>
  <si>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</si>
  <si>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</si>
  <si>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</si>
  <si>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</si>
  <si>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</si>
  <si>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</si>
  <si>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</si>
  <si>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</si>
  <si>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</si>
  <si>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</si>
  <si>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</si>
  <si>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</si>
  <si>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</si>
  <si>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</si>
  <si>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</si>
  <si>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</si>
  <si>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</si>
  <si>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</si>
  <si>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</si>
  <si>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</si>
  <si>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</si>
  <si>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</si>
  <si>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</si>
  <si>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</si>
  <si>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</si>
  <si>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</si>
  <si>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</si>
  <si>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</si>
  <si>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</si>
  <si>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</si>
  <si>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</si>
  <si>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</si>
  <si>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</si>
  <si>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</si>
  <si>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</si>
  <si>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</si>
  <si>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</si>
  <si>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</si>
  <si>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</si>
  <si>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</si>
  <si>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</si>
  <si>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</si>
  <si>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</si>
  <si>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</si>
  <si>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</si>
  <si>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</si>
  <si>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</si>
  <si>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</si>
  <si>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</si>
  <si>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</si>
  <si>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</si>
  <si>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</si>
  <si>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</si>
  <si>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</si>
  <si>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</si>
  <si>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</si>
  <si>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</si>
  <si>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</si>
  <si>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</si>
  <si>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</si>
  <si>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</si>
  <si>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</si>
  <si>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</si>
  <si>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</si>
  <si>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</si>
  <si>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</si>
  <si>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</si>
  <si>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</si>
  <si>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</si>
  <si>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</si>
  <si>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</si>
  <si>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</si>
  <si>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</si>
  <si>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</si>
  <si>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</si>
  <si>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</si>
  <si>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</si>
  <si>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</si>
  <si>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</si>
  <si>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</si>
  <si>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</si>
  <si>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</si>
  <si>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</si>
  <si>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</si>
  <si>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</si>
  <si>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</si>
  <si>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</si>
  <si>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</si>
  <si>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</si>
  <si>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</si>
  <si>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</si>
  <si>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</si>
  <si>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</si>
  <si>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</si>
  <si>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</si>
  <si>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</si>
  <si>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</si>
  <si>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</si>
  <si>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</si>
  <si>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</si>
  <si>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</si>
  <si>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</si>
  <si>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</si>
  <si>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</si>
  <si>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</si>
  <si>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</si>
  <si>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</si>
  <si>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</si>
  <si>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</si>
  <si>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</si>
  <si>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</si>
  <si>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</si>
  <si>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</si>
  <si>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</si>
  <si>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</si>
  <si>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</si>
  <si>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</si>
  <si>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</si>
  <si>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</si>
  <si>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</si>
  <si>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</si>
  <si>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</si>
  <si>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</si>
  <si>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</si>
  <si>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</si>
  <si>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</si>
  <si>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</si>
  <si>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</si>
  <si>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</si>
  <si>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</si>
  <si>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</si>
  <si>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</si>
  <si>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</si>
  <si>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</si>
  <si>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</si>
  <si>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</si>
  <si>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</si>
  <si>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</si>
  <si>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</si>
  <si>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</si>
  <si>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</si>
  <si>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</si>
  <si>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</si>
  <si>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</si>
  <si>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</si>
  <si>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</si>
  <si>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</si>
  <si>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</si>
  <si>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</si>
  <si>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</si>
  <si>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</si>
  <si>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</si>
  <si>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</si>
  <si>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</si>
  <si>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</si>
  <si>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</si>
  <si>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</si>
  <si>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</si>
  <si>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</si>
  <si>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</si>
  <si>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</si>
  <si>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</si>
  <si>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</si>
  <si>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</si>
  <si>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</si>
  <si>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</si>
  <si>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</si>
  <si>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</si>
  <si>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</si>
  <si>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</si>
  <si>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</si>
  <si>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</si>
  <si>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</si>
  <si>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</si>
  <si>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</si>
  <si>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</si>
  <si>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</si>
  <si>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</si>
  <si>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</si>
  <si>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</si>
  <si>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</si>
  <si>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</si>
  <si>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</si>
  <si>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</si>
  <si>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</si>
  <si>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</si>
  <si>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</si>
  <si>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</si>
  <si>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</si>
  <si>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</si>
  <si>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</si>
  <si>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</si>
  <si>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</si>
  <si>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</si>
  <si>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</si>
  <si>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</si>
  <si>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</si>
  <si>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</si>
  <si>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</si>
  <si>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</si>
  <si>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</si>
  <si>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</si>
  <si>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</si>
  <si>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</si>
  <si>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</si>
  <si>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</si>
  <si>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</si>
  <si>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</si>
  <si>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</si>
  <si>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</si>
  <si>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</si>
  <si>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</si>
  <si>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</si>
  <si>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</si>
  <si>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</si>
  <si>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</si>
  <si>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</si>
  <si>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</si>
  <si>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</si>
  <si>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</si>
  <si>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</si>
  <si>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</si>
  <si>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</si>
  <si>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</si>
  <si>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</si>
  <si>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</si>
  <si>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</si>
  <si>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</si>
  <si>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</si>
  <si>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</si>
  <si>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</si>
  <si>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</si>
  <si>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</si>
  <si>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</si>
  <si>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</si>
  <si>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</si>
  <si>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</si>
  <si>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</si>
  <si>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</si>
  <si>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</si>
  <si>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</si>
  <si>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</si>
  <si>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</si>
  <si>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</si>
  <si>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</si>
  <si>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</si>
  <si>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</si>
  <si>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</si>
  <si>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</si>
  <si>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</si>
  <si>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</si>
  <si>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</si>
  <si>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</si>
  <si>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</si>
  <si>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</si>
  <si>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</si>
  <si>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</si>
  <si>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</si>
  <si>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</si>
  <si>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</si>
  <si>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</si>
  <si>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</si>
  <si>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</si>
  <si>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</si>
  <si>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</si>
  <si>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</si>
  <si>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</si>
  <si>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</si>
  <si>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</si>
  <si>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</si>
  <si>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</si>
  <si>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</si>
  <si>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</si>
  <si>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</si>
  <si>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</si>
  <si>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</si>
  <si>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</si>
  <si>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</si>
  <si>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</si>
  <si>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</si>
  <si>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</si>
  <si>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</si>
  <si>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</si>
  <si>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</si>
  <si>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</si>
  <si>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</si>
  <si>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</si>
  <si>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</si>
  <si>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</si>
  <si>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</si>
  <si>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</si>
  <si>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</si>
  <si>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</si>
  <si>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</si>
  <si>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</si>
  <si>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</si>
  <si>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</si>
  <si>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</si>
  <si>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</si>
  <si>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</si>
  <si>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</si>
  <si>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</si>
  <si>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</si>
  <si>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</si>
  <si>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</si>
  <si>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</si>
  <si>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</si>
  <si>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</si>
  <si>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</si>
  <si>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</si>
  <si>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</si>
  <si>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</si>
  <si>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</si>
  <si>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</si>
  <si>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</si>
  <si>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</si>
  <si>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</si>
  <si>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</si>
  <si>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</si>
  <si>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</si>
  <si>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</si>
  <si>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</si>
  <si>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</si>
  <si>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</si>
  <si>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</si>
  <si>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</si>
  <si>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</si>
  <si>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</si>
  <si>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</si>
  <si>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</si>
  <si>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</si>
  <si>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</si>
  <si>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</si>
  <si>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</si>
  <si>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</si>
  <si>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</si>
  <si>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</si>
  <si>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</si>
  <si>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</si>
  <si>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</si>
  <si>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</si>
  <si>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</si>
  <si>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</si>
  <si>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</si>
  <si>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</si>
  <si>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</si>
  <si>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</si>
  <si>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</si>
  <si>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</si>
  <si>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</si>
  <si>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</si>
  <si>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</si>
  <si>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</si>
  <si>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</si>
  <si>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</si>
  <si>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</si>
  <si>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</si>
  <si>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</si>
  <si>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</si>
  <si>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</si>
  <si>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</si>
  <si>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</si>
  <si>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</si>
  <si>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</si>
  <si>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</si>
  <si>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</si>
  <si>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</si>
  <si>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</si>
  <si>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</si>
  <si>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</si>
  <si>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</si>
  <si>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</si>
  <si>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</si>
  <si>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</si>
  <si>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</si>
  <si>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</si>
  <si>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</si>
  <si>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</si>
  <si>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</si>
  <si>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</si>
  <si>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</si>
  <si>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</si>
  <si>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</si>
  <si>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</si>
  <si>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</si>
  <si>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</si>
  <si>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</si>
  <si>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</si>
  <si>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</si>
  <si>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</si>
  <si>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</si>
  <si>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</si>
  <si>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</si>
  <si>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</si>
  <si>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</si>
  <si>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</si>
  <si>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</si>
  <si>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</si>
  <si>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</si>
  <si>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</si>
  <si>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</si>
  <si>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</si>
  <si>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</si>
  <si>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</si>
  <si>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</si>
  <si>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</si>
  <si>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</si>
  <si>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</si>
  <si>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</si>
  <si>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</si>
  <si>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</si>
  <si>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</si>
  <si>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</si>
  <si>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</si>
  <si>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</si>
  <si>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</si>
  <si>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</si>
  <si>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</si>
  <si>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</si>
  <si>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</si>
  <si>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</si>
  <si>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</si>
  <si>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</si>
  <si>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</si>
  <si>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</si>
  <si>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</si>
  <si>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</si>
  <si>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</si>
  <si>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</si>
  <si>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</si>
  <si>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</si>
  <si>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</si>
  <si>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</si>
  <si>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</si>
  <si>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</si>
  <si>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</si>
  <si>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</si>
  <si>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</si>
  <si>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</si>
  <si>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</si>
  <si>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</si>
  <si>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</si>
  <si>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</si>
  <si>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</si>
  <si>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</si>
  <si>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</si>
  <si>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</si>
  <si>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</si>
  <si>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</si>
  <si>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</si>
  <si>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</si>
  <si>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</si>
  <si>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</si>
  <si>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</si>
  <si>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</si>
  <si>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</si>
  <si>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</si>
  <si>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</si>
  <si>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</si>
  <si>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</si>
  <si>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</si>
  <si>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</si>
  <si>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</si>
  <si>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</si>
  <si>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</si>
  <si>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</si>
  <si>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</si>
  <si>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</si>
  <si>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</si>
  <si>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</si>
  <si>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</si>
  <si>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</si>
  <si>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</si>
  <si>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</si>
  <si>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</si>
  <si>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</si>
  <si>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</si>
  <si>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</si>
  <si>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</si>
  <si>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</si>
  <si>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</si>
  <si>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</si>
  <si>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</si>
  <si>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</si>
  <si>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</si>
  <si>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</si>
  <si>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</si>
  <si>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</si>
  <si>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</si>
  <si>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</si>
  <si>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</si>
  <si>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</si>
  <si>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</si>
  <si>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</si>
  <si>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</si>
  <si>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</si>
  <si>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</si>
  <si>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</si>
  <si>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</si>
  <si>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</si>
  <si>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</si>
  <si>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</si>
  <si>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</si>
  <si>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</si>
  <si>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</si>
  <si>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</si>
  <si>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</si>
  <si>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</si>
  <si>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</si>
  <si>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</si>
  <si>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</si>
  <si>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</si>
  <si>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</si>
  <si>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</si>
  <si>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</si>
  <si>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</si>
  <si>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</si>
  <si>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</si>
  <si>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</si>
  <si>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</si>
  <si>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</si>
  <si>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</si>
  <si>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</si>
  <si>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</si>
  <si>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</si>
  <si>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</si>
  <si>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</si>
  <si>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</si>
  <si>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</si>
  <si>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</si>
  <si>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</si>
  <si>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</si>
  <si>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</si>
  <si>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</si>
  <si>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</si>
  <si>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</si>
  <si>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</si>
  <si>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</si>
  <si>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</si>
  <si>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</si>
  <si>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</si>
  <si>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</si>
  <si>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</si>
  <si>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</si>
  <si>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</si>
  <si>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</si>
  <si>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</si>
  <si>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</si>
  <si>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</si>
  <si>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</si>
  <si>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</si>
  <si>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</si>
  <si>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</si>
  <si>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</si>
  <si>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</si>
  <si>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</si>
  <si>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</si>
  <si>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</si>
  <si>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</si>
  <si>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</si>
  <si>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</si>
  <si>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</si>
  <si>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</si>
  <si>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</si>
  <si>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</si>
  <si>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</si>
  <si>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</si>
  <si>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</si>
  <si>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</si>
  <si>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</si>
  <si>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</si>
  <si>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</si>
  <si>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</si>
  <si>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</si>
  <si>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</si>
  <si>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</si>
  <si>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</si>
  <si>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</si>
  <si>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</si>
  <si>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</si>
  <si>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</si>
  <si>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</si>
  <si>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</si>
  <si>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</si>
  <si>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</si>
  <si>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</si>
  <si>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</si>
  <si>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</si>
  <si>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</si>
  <si>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</si>
  <si>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</si>
  <si>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</si>
  <si>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</si>
  <si>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</si>
  <si>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</si>
  <si>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</si>
  <si>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</si>
  <si>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</si>
  <si>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</si>
  <si>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</si>
  <si>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</si>
  <si>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</si>
  <si>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</si>
  <si>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</si>
  <si>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</si>
  <si>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</si>
  <si>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</si>
  <si>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</si>
  <si>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</si>
  <si>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</si>
  <si>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</si>
  <si>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</si>
  <si>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</si>
  <si>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</si>
  <si>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</si>
  <si>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</si>
  <si>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</si>
  <si>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</si>
  <si>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</si>
  <si>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</si>
  <si>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</si>
  <si>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</si>
  <si>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</si>
  <si>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</si>
  <si>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</si>
  <si>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</si>
  <si>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</si>
  <si>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</si>
  <si>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</si>
  <si>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</si>
  <si>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</si>
  <si>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</si>
  <si>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</si>
  <si>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</si>
  <si>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</si>
  <si>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</si>
  <si>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</si>
  <si>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</si>
  <si>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</si>
  <si>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</si>
  <si>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</si>
  <si>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</si>
  <si>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</si>
  <si>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</si>
  <si>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</si>
  <si>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</si>
  <si>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</si>
  <si>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</si>
  <si>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</si>
  <si>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</si>
  <si>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</si>
  <si>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</si>
  <si>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</si>
  <si>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</si>
  <si>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</si>
  <si>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</si>
  <si>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</si>
  <si>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</si>
  <si>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</si>
  <si>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</si>
  <si>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</si>
  <si>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</si>
  <si>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</si>
  <si>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</si>
  <si>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</si>
  <si>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</si>
  <si>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</si>
  <si>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</si>
  <si>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</si>
  <si>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</si>
  <si>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</si>
  <si>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</si>
  <si>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</si>
  <si>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</si>
  <si>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</si>
  <si>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</si>
  <si>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</si>
  <si>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</si>
  <si>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</si>
  <si>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</si>
  <si>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</si>
  <si>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</si>
  <si>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</si>
  <si>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</si>
  <si>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</si>
  <si>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</si>
  <si>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</si>
  <si>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</si>
  <si>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</si>
  <si>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</si>
  <si>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</si>
  <si>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</si>
  <si>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</si>
  <si>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</si>
  <si>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</si>
  <si>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</si>
  <si>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</si>
  <si>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</si>
  <si>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</si>
  <si>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</si>
  <si>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</si>
  <si>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</si>
  <si>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</si>
  <si>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</si>
  <si>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</si>
  <si>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</si>
  <si>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</si>
  <si>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</si>
  <si>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</si>
  <si>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</si>
  <si>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</si>
  <si>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</si>
  <si>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</si>
  <si>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</si>
  <si>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</si>
  <si>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</si>
  <si>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</si>
  <si>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</si>
  <si>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</si>
  <si>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</si>
  <si>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</si>
  <si>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</si>
  <si>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</si>
  <si>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</si>
  <si>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</si>
  <si>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</si>
  <si>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</si>
  <si>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</si>
  <si>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</si>
  <si>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</si>
  <si>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</si>
  <si>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</si>
  <si>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</si>
  <si>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</si>
  <si>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</si>
  <si>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</si>
  <si>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</si>
  <si>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</si>
  <si>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</si>
  <si>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</si>
  <si>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</si>
  <si>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</si>
  <si>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</si>
  <si>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</si>
  <si>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</si>
  <si>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</si>
  <si>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</si>
  <si>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</si>
  <si>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</si>
  <si>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</si>
  <si>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</si>
  <si>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</si>
  <si>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</si>
  <si>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</si>
  <si>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</si>
  <si>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</si>
  <si>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</si>
  <si>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</si>
  <si>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</si>
  <si>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</si>
  <si>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</si>
  <si>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</si>
  <si>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</si>
  <si>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</si>
  <si>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</si>
  <si>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</si>
  <si>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</si>
  <si>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</si>
  <si>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</si>
  <si>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</si>
  <si>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</si>
  <si>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</si>
  <si>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</si>
  <si>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</si>
  <si>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</si>
  <si>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</si>
  <si>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</si>
  <si>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</si>
  <si>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</si>
  <si>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</si>
  <si>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</si>
  <si>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</si>
  <si>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</si>
  <si>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</si>
  <si>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</si>
  <si>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</si>
  <si>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</si>
  <si>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</si>
  <si>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</si>
  <si>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</si>
  <si>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</si>
  <si>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</si>
  <si>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</si>
  <si>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</si>
  <si>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</si>
  <si>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</si>
  <si>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</si>
  <si>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</si>
  <si>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</si>
  <si>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</si>
  <si>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</si>
  <si>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</si>
  <si>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</si>
  <si>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</si>
  <si>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</si>
  <si>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</si>
  <si>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</si>
  <si>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</si>
  <si>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</si>
  <si>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</si>
  <si>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</si>
  <si>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</si>
  <si>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</si>
  <si>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</si>
  <si>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</si>
  <si>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</si>
  <si>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</si>
  <si>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</si>
  <si>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</si>
  <si>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</si>
  <si>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</si>
  <si>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</si>
  <si>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</si>
  <si>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</si>
  <si>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</si>
  <si>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</si>
  <si>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</si>
  <si>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</si>
  <si>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</si>
  <si>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</si>
  <si>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</si>
  <si>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</si>
  <si>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</si>
  <si>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</si>
  <si>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</si>
  <si>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</si>
  <si>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</si>
  <si>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</si>
  <si>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</si>
  <si>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</si>
  <si>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</si>
  <si>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</si>
  <si>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</si>
  <si>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</si>
  <si>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</si>
  <si>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</si>
  <si>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</si>
  <si>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</si>
  <si>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</si>
  <si>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</si>
  <si>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</si>
  <si>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</si>
  <si>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</si>
  <si>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</si>
  <si>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</si>
  <si>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</si>
  <si>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</si>
  <si>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</si>
  <si>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</si>
  <si>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</si>
  <si>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</si>
  <si>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</si>
  <si>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</si>
  <si>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</si>
  <si>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</si>
  <si>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</si>
  <si>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</si>
  <si>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</si>
  <si>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</si>
  <si>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</si>
  <si>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</si>
  <si>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</si>
  <si>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</si>
  <si>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</si>
  <si>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</si>
  <si>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</si>
  <si>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</si>
  <si>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</si>
  <si>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</si>
  <si>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</si>
  <si>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</si>
  <si>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</si>
  <si>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</si>
  <si>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</si>
  <si>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</si>
  <si>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</si>
  <si>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</si>
  <si>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</si>
  <si>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</si>
  <si>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</si>
  <si>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</si>
  <si>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</si>
  <si>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</si>
  <si>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</si>
  <si>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</si>
  <si>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</si>
  <si>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</si>
  <si>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</si>
  <si>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</si>
  <si>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</si>
  <si>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</si>
  <si>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</si>
  <si>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</si>
  <si>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</si>
  <si>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</si>
  <si>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</si>
  <si>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</si>
  <si>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</si>
  <si>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</si>
  <si>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</si>
  <si>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</si>
  <si>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</si>
  <si>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</si>
  <si>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</si>
  <si>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</si>
  <si>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</si>
  <si>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</si>
  <si>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</si>
  <si>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</si>
  <si>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</si>
  <si>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</si>
  <si>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</si>
  <si>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</si>
  <si>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</si>
  <si>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</si>
  <si>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</si>
  <si>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</si>
  <si>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</si>
  <si>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</si>
  <si>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</si>
  <si>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</si>
  <si>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</si>
  <si>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</si>
  <si>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</si>
  <si>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</si>
  <si>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</si>
  <si>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</si>
  <si>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</si>
  <si>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</si>
  <si>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</si>
  <si>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</si>
  <si>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</si>
  <si>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</si>
  <si>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</si>
  <si>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</si>
  <si>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</si>
  <si>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</si>
  <si>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</si>
  <si>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</si>
  <si>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</si>
  <si>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</si>
  <si>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</si>
  <si>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</si>
  <si>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</si>
  <si>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</si>
  <si>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</si>
  <si>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</si>
  <si>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</si>
  <si>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</si>
  <si>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</si>
  <si>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</si>
  <si>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</si>
  <si>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</si>
  <si>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</si>
  <si>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</si>
  <si>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</si>
  <si>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</si>
  <si>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</si>
  <si>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</si>
  <si>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</si>
  <si>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</si>
  <si>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</si>
  <si>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</si>
  <si>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</si>
  <si>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</si>
  <si>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</si>
  <si>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</si>
  <si>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</si>
  <si>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</si>
  <si>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</si>
  <si>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</si>
  <si>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</si>
  <si>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</si>
  <si>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</si>
  <si>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</si>
  <si>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</si>
  <si>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</si>
  <si>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</si>
  <si>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</si>
  <si>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</si>
  <si>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</si>
  <si>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</si>
  <si>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</si>
  <si>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</si>
  <si>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</si>
  <si>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</si>
  <si>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</si>
  <si>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</si>
  <si>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</si>
  <si>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</si>
  <si>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</si>
  <si>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</si>
  <si>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</si>
  <si>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</si>
  <si>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</si>
  <si>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</si>
  <si>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</si>
  <si>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</si>
  <si>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</si>
  <si>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</si>
  <si>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</si>
  <si>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</si>
  <si>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</si>
  <si>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</si>
  <si>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</si>
  <si>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</si>
  <si>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</si>
  <si>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</si>
  <si>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</si>
  <si>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</si>
  <si>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</si>
  <si>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</si>
  <si>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</si>
  <si>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</si>
  <si>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</si>
  <si>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</si>
  <si>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</si>
  <si>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</si>
  <si>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</si>
  <si>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</si>
  <si>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</si>
  <si>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</si>
  <si>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</si>
  <si>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</si>
  <si>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</si>
  <si>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</si>
  <si>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</si>
  <si>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</si>
  <si>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</si>
  <si>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</si>
  <si>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</si>
  <si>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</si>
  <si>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</si>
  <si>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</si>
  <si>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</si>
  <si>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</si>
  <si>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</si>
  <si>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</si>
  <si>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</si>
  <si>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</si>
  <si>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</si>
  <si>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</si>
  <si>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</si>
  <si>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</si>
  <si>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</si>
  <si>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</si>
  <si>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</si>
  <si>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</si>
  <si>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</si>
  <si>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</si>
  <si>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</si>
  <si>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</si>
  <si>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</si>
  <si>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</si>
  <si>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</si>
  <si>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</si>
  <si>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</si>
  <si>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</si>
  <si>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</si>
  <si>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</si>
  <si>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</si>
  <si>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</si>
  <si>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</si>
  <si>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</si>
  <si>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</si>
  <si>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</si>
  <si>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</si>
  <si>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</si>
  <si>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</si>
  <si>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</si>
  <si>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</si>
  <si>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</si>
  <si>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</si>
  <si>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</si>
  <si>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</si>
  <si>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</si>
  <si>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</si>
  <si>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</si>
  <si>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</si>
  <si>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</si>
  <si>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</si>
  <si>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</si>
  <si>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</si>
  <si>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</si>
  <si>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</si>
  <si>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</si>
  <si>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</si>
  <si>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</si>
  <si>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</si>
  <si>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</si>
  <si>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</si>
  <si>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</si>
  <si>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</si>
  <si>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</si>
  <si>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</si>
  <si>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</si>
  <si>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</si>
  <si>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</si>
  <si>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</si>
  <si>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</si>
  <si>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</si>
  <si>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</si>
  <si>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</si>
  <si>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</si>
  <si>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</si>
  <si>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</si>
  <si>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</si>
  <si>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</si>
  <si>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</si>
  <si>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</si>
  <si>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</si>
  <si>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</si>
  <si>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</si>
  <si>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</si>
  <si>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</si>
  <si>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</si>
  <si>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</si>
  <si>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</si>
  <si>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</si>
  <si>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</si>
  <si>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</si>
  <si>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</si>
  <si>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</si>
  <si>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</si>
  <si>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</si>
  <si>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</si>
  <si>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</si>
  <si>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</si>
  <si>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</si>
  <si>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</si>
  <si>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</si>
  <si>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</si>
  <si>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</si>
  <si>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</si>
  <si>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</si>
  <si>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</si>
  <si>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</si>
  <si>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</si>
  <si>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</si>
  <si>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</si>
  <si>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</si>
  <si>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</si>
  <si>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</si>
  <si>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</si>
  <si>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</si>
  <si>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</si>
  <si>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</si>
  <si>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</si>
  <si>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</si>
  <si>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</si>
  <si>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</si>
  <si>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</si>
  <si>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</si>
  <si>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</si>
  <si>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</si>
  <si>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</si>
  <si>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</si>
  <si>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</si>
  <si>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</si>
  <si>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</si>
  <si>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</si>
  <si>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</si>
  <si>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</si>
  <si>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</si>
  <si>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</si>
  <si>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</si>
  <si>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</si>
  <si>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</si>
  <si>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</si>
  <si>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</si>
  <si>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</si>
  <si>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</si>
  <si>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</si>
  <si>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</si>
  <si>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</si>
  <si>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</si>
  <si>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</si>
  <si>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</si>
  <si>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</si>
  <si>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</si>
  <si>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</si>
  <si>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</si>
  <si>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</si>
  <si>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</si>
  <si>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</si>
  <si>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</si>
  <si>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</si>
  <si>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</si>
  <si>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</si>
  <si>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</si>
  <si>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</si>
  <si>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</si>
  <si>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</si>
  <si>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</si>
  <si>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</si>
  <si>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</si>
  <si>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</si>
  <si>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</si>
  <si>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</si>
  <si>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</si>
  <si>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</si>
  <si>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</si>
  <si>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</si>
  <si>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</si>
  <si>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</si>
  <si>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</si>
  <si>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</si>
  <si>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</si>
  <si>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</si>
  <si>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</si>
  <si>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</si>
  <si>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</si>
  <si>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</si>
  <si>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</si>
  <si>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</si>
  <si>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</si>
  <si>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</si>
  <si>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</si>
  <si>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</si>
  <si>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</si>
  <si>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</si>
  <si>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</si>
  <si>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</si>
  <si>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</si>
  <si>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</si>
  <si>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</si>
  <si>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</si>
  <si>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</si>
  <si>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</si>
  <si>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</si>
  <si>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</si>
  <si>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</si>
  <si>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</si>
  <si>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</si>
  <si>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</si>
  <si>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</si>
  <si>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</si>
  <si>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</si>
  <si>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</si>
  <si>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</si>
  <si>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</si>
  <si>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</si>
  <si>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</si>
  <si>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</si>
  <si>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</si>
  <si>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</si>
  <si>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</si>
  <si>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</si>
  <si>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</si>
  <si>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</si>
  <si>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</si>
  <si>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</si>
  <si>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</si>
  <si>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</si>
  <si>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</si>
  <si>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</si>
  <si>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</si>
  <si>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</si>
  <si>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</si>
  <si>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</si>
  <si>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</si>
  <si>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</si>
  <si>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</si>
  <si>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</si>
  <si>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</si>
  <si>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</si>
  <si>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</si>
  <si>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</si>
  <si>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</si>
  <si>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</si>
  <si>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</si>
  <si>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</si>
  <si>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</si>
  <si>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</si>
  <si>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</si>
  <si>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</si>
  <si>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</si>
  <si>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</si>
  <si>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</si>
  <si>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</si>
  <si>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</si>
  <si>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</si>
  <si>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</si>
  <si>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</si>
  <si>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</si>
  <si>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</si>
  <si>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</si>
  <si>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</si>
  <si>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</si>
  <si>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</si>
  <si>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</si>
  <si>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</si>
  <si>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</si>
  <si>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</si>
  <si>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</si>
  <si>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</si>
  <si>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</si>
  <si>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</si>
  <si>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</si>
  <si>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</si>
  <si>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</si>
  <si>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</si>
  <si>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</si>
  <si>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</si>
  <si>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</si>
  <si>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</si>
  <si>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</si>
  <si>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</si>
  <si>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</si>
  <si>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</si>
  <si>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</si>
  <si>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</si>
  <si>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</si>
  <si>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</si>
  <si>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</si>
  <si>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</si>
  <si>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</si>
  <si>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</si>
  <si>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</si>
  <si>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</si>
  <si>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</si>
  <si>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</si>
  <si>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</si>
  <si>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</si>
  <si>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</si>
  <si>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</si>
  <si>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</si>
  <si>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</si>
  <si>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</si>
  <si>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</si>
  <si>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</si>
  <si>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</si>
  <si>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</si>
  <si>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</si>
  <si>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</si>
  <si>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</si>
  <si>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</si>
  <si>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</si>
  <si>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</si>
  <si>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</si>
  <si>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</si>
  <si>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</si>
  <si>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</si>
  <si>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</si>
  <si>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</si>
  <si>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</si>
  <si>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</si>
  <si>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</si>
  <si>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</si>
  <si>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</si>
  <si>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</si>
  <si>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</si>
  <si>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</si>
  <si>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</si>
  <si>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</si>
  <si>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</si>
  <si>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</si>
  <si>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</si>
  <si>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</si>
  <si>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</si>
  <si>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</si>
  <si>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</si>
  <si>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</si>
  <si>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</si>
  <si>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</si>
  <si>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</si>
  <si>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</si>
  <si>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</si>
  <si>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</si>
  <si>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</si>
  <si>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</si>
  <si>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</si>
  <si>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</si>
  <si>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</si>
  <si>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</si>
  <si>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</si>
  <si>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</si>
  <si>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</si>
  <si>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</si>
  <si>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</si>
  <si>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</si>
  <si>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</si>
  <si>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</si>
  <si>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</si>
  <si>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</si>
  <si>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</si>
  <si>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</si>
  <si>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</si>
  <si>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</si>
  <si>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</si>
  <si>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</si>
  <si>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</si>
  <si>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</si>
  <si>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</si>
  <si>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</si>
  <si>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</si>
  <si>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</si>
  <si>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</si>
  <si>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</si>
  <si>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</si>
  <si>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</si>
  <si>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</si>
  <si>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</si>
  <si>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</si>
  <si>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</si>
  <si>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</si>
  <si>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</si>
  <si>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</si>
  <si>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</si>
  <si>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</si>
  <si>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</si>
  <si>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</si>
  <si>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</si>
  <si>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</si>
  <si>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</si>
  <si>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</si>
  <si>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</si>
  <si>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</si>
  <si>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</si>
  <si>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</si>
  <si>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</si>
  <si>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</si>
  <si>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</si>
  <si>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</si>
  <si>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</si>
  <si>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</si>
  <si>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</si>
  <si>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</si>
  <si>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</si>
  <si>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</si>
  <si>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</si>
  <si>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</si>
  <si>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</si>
  <si>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</si>
  <si>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</si>
  <si>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</si>
  <si>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</si>
  <si>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</si>
  <si>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</si>
  <si>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</si>
  <si>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</si>
  <si>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</si>
  <si>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</si>
  <si>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</si>
  <si>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</si>
  <si>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</si>
  <si>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</si>
  <si>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</si>
  <si>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</si>
  <si>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</si>
  <si>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</si>
  <si>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</si>
  <si>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</si>
  <si>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</si>
  <si>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</si>
  <si>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</si>
  <si>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</si>
  <si>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</si>
  <si>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</si>
  <si>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</si>
  <si>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</si>
  <si>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</si>
  <si>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</si>
  <si>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</si>
  <si>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</si>
  <si>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</si>
  <si>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</si>
  <si>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</si>
  <si>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</si>
  <si>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</si>
  <si>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</si>
  <si>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</si>
  <si>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</si>
  <si>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</si>
  <si>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</si>
  <si>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</si>
  <si>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</si>
  <si>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</si>
  <si>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</si>
  <si>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</si>
  <si>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</si>
  <si>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</si>
  <si>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</si>
  <si>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</si>
  <si>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</si>
  <si>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</si>
  <si>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</si>
  <si>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</si>
  <si>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</si>
  <si>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</si>
  <si>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</si>
  <si>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</si>
  <si>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</si>
  <si>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</si>
  <si>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</si>
  <si>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</si>
  <si>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</si>
  <si>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</si>
  <si>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</si>
  <si>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</si>
  <si>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</si>
  <si>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</si>
  <si>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</si>
  <si>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</si>
  <si>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</si>
  <si>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</si>
  <si>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</si>
  <si>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</si>
  <si>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</si>
  <si>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</si>
  <si>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</si>
  <si>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</si>
  <si>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</si>
  <si>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</si>
  <si>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</si>
  <si>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</si>
  <si>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</si>
  <si>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</si>
  <si>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</si>
  <si>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</si>
  <si>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</si>
  <si>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</si>
  <si>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</si>
  <si>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</si>
  <si>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</si>
  <si>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</si>
  <si>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</si>
  <si>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</si>
  <si>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</si>
  <si>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</si>
  <si>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</si>
  <si>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</si>
  <si>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</si>
  <si>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</si>
  <si>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</si>
  <si>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</si>
  <si>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</si>
  <si>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</si>
  <si>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</si>
  <si>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</si>
  <si>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</si>
  <si>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</si>
  <si>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</si>
  <si>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</si>
  <si>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</si>
  <si>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</si>
  <si>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</si>
  <si>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</si>
  <si>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</si>
  <si>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</si>
  <si>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</si>
  <si>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</si>
  <si>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</si>
  <si>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</si>
  <si>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</si>
  <si>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</si>
  <si>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</si>
  <si>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</si>
  <si>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</si>
  <si>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</si>
  <si>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</si>
  <si>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</si>
  <si>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</si>
  <si>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</si>
  <si>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</si>
  <si>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</si>
  <si>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</si>
  <si>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</si>
  <si>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</si>
  <si>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</si>
  <si>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</si>
  <si>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</si>
  <si>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</si>
  <si>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</si>
  <si>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</si>
  <si>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</si>
  <si>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</si>
  <si>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</si>
  <si>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</si>
  <si>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</si>
  <si>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</si>
  <si>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</si>
  <si>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</si>
  <si>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</si>
  <si>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</si>
  <si>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</si>
  <si>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</si>
  <si>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</si>
  <si>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</si>
  <si>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</si>
  <si>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</si>
  <si>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</si>
  <si>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</si>
  <si>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</si>
  <si>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</si>
  <si>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</si>
  <si>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</si>
  <si>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</si>
  <si>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</si>
  <si>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</si>
  <si>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</si>
  <si>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</si>
  <si>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</si>
  <si>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</si>
  <si>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</si>
  <si>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</si>
  <si>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</si>
  <si>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</si>
  <si>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</si>
  <si>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</si>
  <si>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</si>
  <si>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</si>
  <si>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</si>
  <si>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</si>
  <si>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</si>
  <si>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</si>
  <si>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</si>
  <si>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</si>
  <si>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</si>
  <si>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</si>
  <si>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</si>
  <si>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</si>
  <si>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</si>
  <si>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</si>
  <si>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</si>
  <si>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</si>
  <si>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</si>
  <si>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</si>
  <si>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</si>
  <si>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</si>
  <si>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</si>
  <si>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</si>
  <si>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</si>
  <si>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</si>
  <si>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</si>
  <si>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</si>
  <si>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</si>
  <si>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</si>
  <si>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</si>
  <si>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</si>
  <si>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</si>
  <si>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</si>
  <si>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</si>
  <si>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</si>
  <si>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</si>
  <si>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</si>
  <si>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</si>
  <si>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</si>
  <si>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</si>
  <si>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</si>
  <si>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</si>
  <si>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</si>
  <si>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</si>
  <si>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</si>
  <si>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</si>
  <si>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</si>
  <si>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</si>
  <si>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</si>
  <si>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</si>
  <si>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</si>
  <si>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</si>
  <si>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</si>
  <si>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</si>
  <si>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</si>
  <si>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</si>
  <si>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</si>
  <si>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</si>
  <si>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</si>
  <si>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</si>
  <si>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</si>
  <si>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</si>
  <si>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</si>
  <si>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</si>
  <si>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</si>
  <si>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</si>
  <si>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</si>
  <si>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</si>
  <si>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</si>
  <si>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</si>
  <si>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</si>
  <si>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</si>
  <si>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</si>
  <si>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</si>
  <si>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</si>
  <si>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</si>
  <si>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</si>
  <si>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</si>
  <si>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</si>
  <si>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</si>
  <si>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</si>
  <si>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</si>
  <si>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</si>
  <si>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</si>
  <si>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</si>
  <si>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</si>
  <si>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</si>
  <si>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</si>
  <si>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</si>
  <si>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</si>
  <si>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</si>
  <si>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</si>
  <si>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</si>
  <si>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</si>
  <si>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</si>
  <si>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</si>
  <si>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</si>
  <si>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</si>
  <si>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</si>
  <si>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</si>
  <si>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</si>
  <si>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</si>
  <si>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</si>
  <si>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</si>
  <si>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</si>
  <si>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</si>
  <si>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</si>
  <si>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</si>
  <si>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</si>
  <si>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</si>
  <si>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</si>
  <si>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</si>
  <si>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</si>
  <si>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</si>
  <si>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</si>
  <si>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</si>
  <si>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</si>
  <si>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</si>
  <si>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</si>
  <si>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</si>
  <si>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</si>
  <si>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</si>
  <si>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</si>
  <si>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</si>
  <si>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</si>
  <si>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</si>
  <si>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</si>
  <si>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</si>
  <si>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</si>
  <si>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</si>
  <si>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</si>
  <si>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</si>
  <si>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</si>
  <si>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</si>
  <si>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</si>
  <si>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</si>
  <si>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</si>
  <si>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</si>
  <si>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</si>
  <si>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</si>
  <si>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</si>
  <si>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</si>
  <si>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</si>
  <si>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</si>
  <si>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</si>
  <si>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</si>
  <si>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</si>
  <si>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</si>
  <si>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</si>
  <si>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</si>
  <si>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</si>
  <si>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</si>
  <si>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</si>
  <si>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</si>
  <si>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</si>
  <si>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</si>
  <si>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</si>
  <si>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</si>
  <si>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</si>
  <si>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</si>
  <si>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</si>
  <si>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</si>
  <si>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</si>
  <si>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</si>
  <si>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</si>
  <si>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</si>
  <si>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</si>
  <si>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</si>
  <si>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</si>
  <si>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</si>
  <si>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</si>
  <si>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</si>
  <si>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</si>
  <si>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</si>
  <si>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</si>
  <si>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</si>
  <si>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</si>
  <si>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</si>
  <si>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</si>
  <si>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</si>
  <si>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</si>
  <si>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</si>
  <si>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</si>
  <si>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</si>
  <si>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</si>
  <si>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</si>
  <si>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</si>
  <si>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</si>
  <si>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</si>
  <si>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</si>
  <si>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</si>
  <si>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</si>
  <si>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</si>
  <si>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</si>
  <si>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</si>
  <si>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</si>
  <si>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</si>
  <si>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</si>
  <si>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</si>
  <si>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</si>
  <si>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</si>
  <si>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</si>
  <si>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</si>
  <si>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</si>
  <si>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</si>
  <si>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</si>
  <si>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</si>
  <si>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</si>
  <si>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</si>
  <si>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</si>
  <si>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</si>
  <si>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</si>
  <si>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</si>
  <si>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</si>
  <si>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</si>
  <si>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</si>
  <si>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</si>
  <si>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</si>
  <si>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</si>
  <si>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</si>
  <si>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</si>
  <si>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</si>
  <si>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</si>
  <si>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</si>
  <si>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</si>
  <si>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</si>
  <si>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</si>
  <si>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</si>
  <si>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</si>
  <si>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</si>
  <si>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</si>
  <si>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</si>
  <si>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</si>
  <si>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</si>
  <si>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</si>
  <si>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</si>
  <si>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</si>
  <si>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</si>
  <si>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</si>
  <si>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</si>
  <si>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</si>
  <si>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</si>
  <si>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</si>
  <si>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</si>
  <si>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</si>
  <si>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</si>
  <si>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</si>
  <si>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</si>
  <si>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</si>
  <si>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</si>
  <si>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</si>
  <si>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</si>
  <si>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</si>
  <si>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</si>
  <si>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</si>
  <si>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</si>
  <si>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</si>
  <si>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</si>
  <si>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</si>
  <si>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</si>
  <si>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</si>
  <si>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</si>
  <si>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</si>
  <si>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</si>
  <si>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</si>
  <si>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</si>
  <si>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</si>
  <si>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</si>
  <si>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</si>
  <si>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</si>
  <si>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</si>
  <si>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</si>
  <si>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</si>
  <si>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</si>
  <si>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</si>
  <si>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</si>
  <si>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</si>
  <si>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</si>
  <si>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</si>
  <si>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</si>
  <si>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</si>
  <si>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</si>
  <si>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</si>
  <si>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</si>
  <si>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</si>
  <si>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</si>
  <si>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</si>
  <si>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</si>
  <si>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</si>
  <si>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</si>
  <si>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</si>
  <si>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</si>
  <si>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</si>
  <si>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</si>
  <si>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</si>
  <si>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</si>
  <si>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</si>
  <si>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</si>
  <si>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</si>
  <si>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</si>
  <si>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</si>
  <si>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</si>
  <si>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</si>
  <si>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</si>
  <si>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</si>
  <si>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</si>
  <si>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</si>
  <si>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</si>
  <si>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</si>
  <si>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</si>
  <si>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</si>
  <si>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</si>
  <si>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</si>
  <si>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</si>
  <si>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</si>
  <si>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</si>
  <si>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</si>
  <si>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</si>
  <si>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</si>
  <si>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</si>
  <si>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</si>
  <si>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</si>
  <si>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</si>
  <si>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</si>
  <si>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</si>
  <si>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</si>
  <si>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</si>
  <si>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</si>
  <si>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</si>
  <si>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</si>
  <si>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</si>
  <si>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</si>
  <si>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</si>
  <si>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</si>
  <si>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</si>
  <si>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</si>
  <si>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</si>
  <si>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</si>
  <si>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</si>
  <si>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</si>
  <si>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</si>
  <si>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</si>
  <si>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</si>
  <si>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</si>
  <si>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</si>
  <si>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</si>
  <si>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</si>
  <si>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</si>
  <si>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</si>
  <si>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</si>
  <si>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</si>
  <si>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</si>
  <si>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</si>
  <si>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</si>
  <si>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</si>
  <si>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</si>
  <si>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</si>
  <si>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</si>
  <si>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</si>
  <si>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</si>
  <si>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</si>
  <si>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</si>
  <si>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</si>
  <si>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</si>
  <si>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</si>
  <si>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</si>
  <si>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</si>
  <si>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</si>
  <si>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</si>
  <si>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</si>
  <si>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</si>
  <si>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</si>
  <si>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</si>
  <si>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</si>
  <si>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</si>
  <si>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</si>
  <si>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</si>
  <si>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</si>
  <si>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</si>
  <si>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</si>
  <si>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</si>
  <si>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</si>
  <si>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</si>
  <si>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</si>
  <si>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</si>
  <si>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</si>
  <si>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</si>
  <si>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</si>
  <si>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</si>
  <si>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</si>
  <si>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</si>
  <si>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</si>
  <si>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</si>
  <si>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</si>
  <si>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</si>
  <si>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</si>
  <si>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</si>
  <si>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</si>
  <si>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</si>
  <si>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</si>
  <si>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</si>
  <si>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</si>
  <si>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</si>
  <si>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</si>
  <si>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</si>
  <si>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</si>
  <si>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</si>
  <si>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</si>
  <si>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</si>
  <si>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</si>
  <si>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</si>
  <si>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</si>
  <si>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</si>
  <si>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</si>
  <si>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</si>
  <si>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</si>
  <si>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</si>
  <si>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</si>
  <si>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</si>
  <si>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</si>
  <si>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</si>
  <si>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</si>
  <si>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</si>
  <si>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</si>
  <si>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</si>
  <si>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</si>
  <si>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</si>
  <si>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</si>
  <si>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</si>
  <si>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</si>
  <si>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</si>
  <si>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</si>
  <si>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</si>
  <si>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</si>
  <si>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</si>
  <si>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</si>
  <si>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</si>
  <si>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</si>
  <si>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</si>
  <si>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</si>
  <si>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</si>
  <si>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</si>
  <si>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</si>
  <si>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</si>
  <si>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</si>
  <si>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</si>
  <si>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</si>
  <si>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</si>
  <si>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</si>
  <si>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</si>
  <si>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</si>
  <si>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</si>
  <si>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</si>
  <si>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</si>
  <si>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</si>
  <si>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</si>
  <si>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</si>
  <si>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</si>
  <si>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</si>
  <si>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</si>
  <si>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</si>
  <si>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</si>
  <si>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</si>
  <si>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</si>
  <si>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</si>
  <si>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</si>
  <si>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</si>
  <si>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</si>
  <si>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</si>
  <si>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</si>
  <si>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</si>
  <si>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</si>
  <si>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</si>
  <si>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</si>
  <si>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</si>
  <si>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</si>
  <si>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</si>
  <si>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</si>
  <si>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</si>
  <si>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</si>
  <si>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</si>
  <si>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</si>
  <si>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</si>
  <si>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</si>
  <si>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</si>
  <si>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</si>
  <si>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</si>
  <si>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</si>
  <si>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</si>
  <si>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</si>
  <si>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</si>
  <si>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</si>
  <si>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</si>
  <si>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</si>
  <si>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</si>
  <si>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</si>
  <si>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</si>
  <si>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</si>
  <si>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</si>
  <si>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</si>
  <si>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</si>
  <si>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</si>
  <si>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</si>
  <si>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</si>
  <si>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</si>
  <si>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</si>
  <si>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</si>
  <si>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</si>
  <si>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</si>
  <si>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</si>
  <si>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</si>
  <si>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</si>
  <si>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</si>
  <si>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</si>
  <si>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</si>
  <si>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</si>
  <si>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</si>
  <si>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</si>
  <si>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</si>
  <si>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</si>
  <si>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</si>
  <si>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</si>
  <si>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</si>
  <si>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</si>
  <si>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</si>
  <si>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</si>
  <si>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</si>
  <si>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</si>
  <si>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</si>
  <si>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</si>
  <si>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</si>
  <si>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</si>
  <si>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</si>
  <si>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</si>
  <si>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</si>
  <si>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</si>
  <si>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</si>
  <si>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</si>
  <si>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</si>
  <si>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</si>
  <si>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</si>
  <si>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</si>
  <si>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</si>
  <si>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</si>
  <si>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</si>
  <si>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</si>
  <si>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</si>
  <si>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</si>
  <si>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</si>
  <si>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</si>
  <si>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</si>
  <si>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</si>
  <si>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</si>
  <si>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</si>
  <si>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</si>
  <si>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</si>
  <si>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</si>
  <si>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</si>
  <si>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</si>
  <si>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</si>
  <si>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</si>
  <si>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</si>
  <si>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</si>
  <si>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</si>
  <si>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</si>
  <si>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</si>
  <si>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</si>
  <si>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</si>
  <si>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</si>
  <si>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</si>
  <si>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</si>
  <si>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</si>
  <si>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</si>
  <si>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</si>
  <si>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</si>
  <si>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</si>
  <si>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</si>
  <si>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</si>
  <si>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</si>
  <si>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</si>
  <si>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</si>
  <si>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</si>
  <si>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</si>
  <si>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</si>
  <si>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</si>
  <si>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</si>
  <si>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</si>
  <si>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</si>
  <si>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</si>
  <si>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</si>
  <si>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</si>
  <si>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</si>
  <si>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</si>
  <si>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</si>
  <si>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</si>
  <si>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</si>
  <si>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</si>
  <si>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</si>
  <si>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</si>
  <si>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</si>
  <si>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</si>
  <si>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</si>
  <si>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</si>
  <si>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</si>
  <si>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</si>
  <si>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</si>
  <si>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</si>
  <si>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</si>
  <si>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</si>
  <si>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</si>
  <si>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</si>
  <si>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</si>
  <si>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</si>
  <si>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</si>
  <si>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</si>
  <si>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</si>
  <si>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</si>
  <si>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</si>
  <si>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</si>
  <si>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</si>
  <si>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</si>
  <si>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</si>
  <si>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</si>
  <si>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</si>
  <si>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</si>
  <si>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</si>
  <si>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</si>
  <si>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</si>
  <si>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</si>
  <si>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</si>
  <si>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</si>
  <si>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</si>
  <si>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</si>
  <si>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</si>
  <si>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</si>
  <si>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</si>
  <si>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</si>
  <si>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</si>
  <si>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</si>
  <si>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</si>
  <si>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</si>
  <si>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</si>
  <si>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</si>
  <si>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</si>
  <si>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</si>
  <si>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</si>
  <si>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</si>
  <si>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</si>
  <si>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</si>
  <si>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</si>
  <si>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</si>
  <si>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</si>
  <si>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</si>
  <si>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</si>
  <si>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</si>
  <si>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</si>
  <si>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</si>
  <si>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</si>
  <si>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</si>
  <si>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</si>
  <si>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</si>
  <si>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</si>
  <si>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</si>
  <si>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</si>
  <si>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</si>
  <si>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</si>
  <si>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</si>
  <si>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</si>
  <si>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</si>
  <si>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</si>
  <si>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</si>
  <si>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</si>
  <si>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</si>
  <si>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</si>
  <si>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</si>
  <si>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</si>
  <si>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</si>
  <si>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</si>
  <si>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</si>
  <si>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</si>
  <si>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</si>
  <si>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</si>
  <si>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</si>
  <si>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</si>
  <si>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</si>
  <si>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</si>
  <si>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</si>
  <si>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</si>
  <si>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</si>
  <si>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</si>
  <si>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</si>
  <si>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</si>
  <si>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</si>
  <si>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</si>
  <si>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</si>
  <si>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</si>
  <si>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</si>
  <si>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</si>
  <si>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</si>
  <si>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</si>
  <si>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</si>
  <si>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</si>
  <si>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</si>
  <si>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</si>
  <si>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</si>
  <si>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</si>
  <si>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</si>
  <si>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</si>
  <si>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</si>
  <si>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</si>
  <si>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</si>
  <si>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</si>
  <si>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</si>
  <si>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</si>
  <si>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</si>
  <si>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</si>
  <si>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</si>
  <si>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</si>
  <si>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</si>
  <si>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</si>
  <si>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</si>
  <si>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</si>
  <si>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</si>
  <si>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</si>
  <si>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</si>
  <si>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</si>
  <si>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</si>
  <si>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</si>
  <si>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</si>
  <si>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</si>
  <si>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</si>
  <si>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</si>
  <si>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</si>
  <si>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</si>
  <si>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</si>
  <si>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</si>
  <si>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</si>
  <si>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</si>
  <si>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</si>
  <si>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</si>
  <si>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</si>
  <si>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</si>
  <si>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</si>
  <si>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</si>
  <si>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</si>
  <si>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</si>
  <si>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</si>
  <si>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</si>
  <si>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</si>
  <si>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</si>
  <si>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</si>
  <si>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</si>
  <si>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</si>
  <si>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</si>
  <si>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</si>
  <si>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</si>
  <si>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</si>
  <si>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</si>
  <si>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</si>
  <si>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</si>
  <si>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</si>
  <si>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</si>
  <si>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</si>
  <si>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</si>
  <si>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</si>
  <si>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</si>
  <si>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</si>
  <si>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</si>
  <si>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</si>
  <si>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</si>
  <si>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</si>
  <si>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</si>
  <si>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</si>
  <si>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</si>
  <si>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</si>
  <si>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</si>
  <si>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</si>
  <si>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</si>
  <si>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</si>
  <si>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</si>
  <si>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</si>
  <si>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</si>
  <si>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</si>
  <si>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</si>
  <si>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</si>
  <si>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</si>
  <si>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</si>
  <si>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</si>
  <si>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</si>
  <si>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</si>
  <si>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</si>
  <si>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</si>
  <si>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</si>
  <si>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</si>
  <si>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</si>
  <si>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</si>
  <si>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</si>
  <si>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</si>
  <si>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</si>
  <si>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</si>
  <si>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</si>
  <si>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</si>
  <si>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</si>
  <si>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</si>
  <si>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</si>
  <si>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</si>
  <si>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</si>
  <si>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</si>
  <si>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</si>
  <si>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</si>
  <si>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</si>
  <si>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</si>
  <si>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</si>
  <si>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</si>
  <si>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</si>
  <si>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</si>
  <si>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</si>
  <si>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</si>
  <si>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</si>
  <si>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</si>
  <si>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</si>
  <si>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</si>
  <si>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</si>
  <si>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</si>
  <si>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</si>
  <si>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</si>
  <si>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</si>
  <si>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</si>
  <si>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</si>
  <si>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</si>
  <si>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</si>
  <si>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</si>
  <si>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</si>
  <si>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</si>
  <si>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</si>
  <si>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</si>
  <si>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</si>
  <si>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</si>
  <si>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</si>
  <si>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</si>
  <si>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</si>
  <si>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</si>
  <si>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</si>
  <si>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</si>
  <si>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</si>
  <si>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</si>
  <si>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</si>
  <si>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</si>
  <si>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</si>
  <si>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</si>
  <si>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</si>
  <si>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</si>
  <si>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</si>
  <si>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</si>
  <si>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</si>
  <si>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</si>
  <si>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</si>
  <si>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</si>
  <si>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</si>
  <si>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</si>
  <si>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</si>
  <si>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</si>
  <si>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</si>
  <si>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</si>
  <si>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</si>
  <si>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</si>
  <si>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</si>
  <si>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</si>
  <si>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</si>
  <si>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</si>
  <si>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</si>
  <si>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</si>
  <si>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</si>
  <si>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</si>
  <si>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</si>
  <si>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</si>
  <si>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</si>
  <si>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</si>
  <si>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</si>
  <si>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</si>
  <si>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</si>
  <si>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</si>
  <si>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</si>
  <si>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</si>
  <si>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</si>
  <si>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</si>
  <si>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</si>
  <si>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</si>
  <si>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</si>
  <si>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</si>
  <si>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</si>
  <si>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</si>
  <si>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</si>
  <si>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</si>
  <si>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</si>
  <si>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</si>
  <si>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</si>
  <si>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</si>
  <si>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</si>
  <si>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</si>
  <si>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</si>
  <si>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</si>
  <si>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</si>
  <si>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</si>
  <si>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</si>
  <si>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</si>
  <si>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</si>
  <si>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</si>
  <si>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</si>
  <si>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</si>
  <si>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</si>
  <si>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</si>
  <si>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</si>
  <si>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</si>
  <si>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</si>
  <si>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</si>
  <si>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</si>
  <si>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</si>
  <si>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</si>
  <si>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</si>
  <si>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</si>
  <si>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</si>
  <si>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</si>
  <si>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</si>
  <si>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</si>
  <si>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</si>
  <si>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</si>
  <si>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</si>
  <si>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</si>
  <si>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</si>
  <si>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</si>
  <si>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</si>
  <si>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</si>
  <si>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</si>
  <si>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</si>
  <si>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</si>
  <si>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</si>
  <si>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</si>
  <si>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</si>
  <si>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</si>
  <si>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</si>
  <si>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</si>
  <si>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</si>
  <si>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</si>
  <si>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</si>
  <si>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</si>
  <si>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</si>
  <si>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</si>
  <si>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</si>
  <si>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</si>
  <si>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</si>
  <si>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</si>
  <si>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</si>
  <si>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</si>
  <si>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</si>
  <si>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</si>
  <si>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</si>
  <si>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</si>
  <si>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</si>
  <si>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</si>
  <si>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</si>
  <si>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</si>
  <si>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</si>
  <si>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</si>
  <si>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</si>
  <si>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</si>
  <si>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</si>
  <si>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</si>
  <si>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</si>
  <si>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</si>
  <si>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</si>
  <si>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</si>
  <si>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</si>
  <si>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</si>
  <si>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</si>
  <si>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</si>
  <si>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</si>
  <si>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</si>
  <si>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</si>
  <si>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</si>
  <si>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</si>
  <si>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</si>
  <si>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</si>
  <si>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</si>
  <si>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</si>
  <si>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</si>
  <si>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</si>
  <si>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</si>
  <si>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</si>
  <si>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</si>
  <si>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</si>
  <si>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</si>
  <si>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</si>
  <si>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</si>
  <si>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</si>
  <si>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</si>
  <si>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</si>
  <si>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</si>
  <si>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</si>
  <si>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</si>
  <si>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</si>
  <si>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</si>
  <si>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</si>
  <si>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</si>
  <si>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</si>
  <si>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</si>
  <si>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</si>
  <si>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</si>
  <si>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</si>
  <si>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</si>
  <si>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</si>
  <si>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</si>
  <si>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</si>
  <si>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</si>
  <si>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</si>
  <si>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</si>
  <si>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</si>
  <si>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</si>
  <si>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</si>
  <si>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</si>
  <si>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</si>
  <si>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</si>
  <si>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</si>
  <si>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</si>
  <si>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</si>
  <si>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</si>
  <si>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</si>
  <si>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</si>
  <si>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</si>
  <si>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</si>
  <si>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</si>
  <si>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</si>
  <si>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</si>
  <si>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</si>
  <si>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</si>
  <si>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</si>
  <si>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</si>
  <si>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</si>
  <si>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</si>
  <si>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</si>
  <si>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</si>
  <si>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</si>
  <si>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</si>
  <si>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</si>
  <si>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</si>
  <si>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</si>
  <si>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</si>
  <si>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</si>
  <si>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</si>
  <si>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</si>
  <si>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</si>
  <si>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</si>
  <si>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</si>
  <si>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</si>
  <si>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</si>
  <si>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</si>
  <si>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</si>
  <si>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</si>
  <si>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</si>
  <si>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</si>
  <si>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</si>
  <si>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</si>
  <si>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</si>
  <si>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</si>
  <si>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</si>
  <si>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</si>
  <si>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</si>
  <si>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</si>
  <si>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</si>
  <si>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</si>
  <si>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</si>
  <si>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</si>
  <si>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</si>
  <si>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</si>
  <si>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</si>
  <si>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</si>
  <si>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</si>
  <si>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</si>
  <si>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</si>
  <si>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</si>
  <si>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</si>
  <si>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</si>
  <si>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</si>
  <si>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</si>
  <si>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</si>
  <si>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</si>
  <si>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</si>
  <si>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</si>
  <si>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</si>
  <si>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</si>
  <si>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</si>
  <si>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</si>
  <si>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</si>
  <si>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</si>
  <si>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</si>
  <si>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</si>
  <si>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</si>
  <si>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</si>
  <si>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</si>
  <si>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</si>
  <si>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</si>
  <si>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</si>
  <si>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</si>
  <si>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</si>
  <si>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</si>
  <si>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</si>
  <si>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</si>
  <si>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</si>
  <si>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</si>
  <si>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</si>
  <si>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</si>
  <si>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</si>
  <si>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</si>
  <si>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</si>
  <si>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</si>
  <si>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</si>
  <si>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</si>
  <si>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</si>
  <si>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</si>
  <si>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</si>
  <si>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</si>
  <si>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</si>
  <si>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</si>
  <si>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</si>
  <si>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</si>
  <si>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</si>
  <si>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</si>
  <si>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</si>
  <si>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</si>
  <si>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</si>
  <si>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</si>
  <si>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</si>
  <si>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</si>
  <si>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</si>
  <si>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</si>
  <si>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</si>
  <si>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</si>
  <si>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</si>
  <si>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</si>
  <si>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</si>
  <si>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</si>
  <si>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</si>
  <si>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</si>
  <si>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</si>
  <si>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</si>
  <si>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</si>
  <si>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</si>
  <si>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</si>
  <si>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</si>
  <si>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</si>
  <si>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</si>
  <si>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</si>
  <si>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</si>
  <si>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</si>
  <si>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</si>
  <si>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</si>
  <si>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</si>
  <si>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</si>
  <si>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</si>
  <si>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</si>
  <si>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</si>
  <si>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</si>
  <si>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</si>
  <si>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</si>
  <si>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</si>
  <si>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</si>
  <si>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</si>
  <si>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</si>
  <si>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</si>
  <si>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</si>
  <si>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</si>
  <si>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</si>
  <si>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</si>
  <si>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</si>
  <si>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</si>
  <si>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</si>
  <si>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</si>
  <si>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</si>
  <si>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</si>
  <si>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</si>
  <si>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</si>
  <si>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</si>
  <si>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</si>
  <si>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</si>
  <si>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</si>
  <si>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</si>
  <si>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</si>
  <si>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</si>
  <si>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</si>
  <si>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</si>
  <si>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</si>
  <si>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</si>
  <si>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</si>
  <si>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</si>
  <si>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</si>
  <si>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</si>
  <si>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</si>
  <si>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</si>
  <si>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</si>
  <si>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</si>
  <si>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</si>
  <si>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</si>
  <si>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</si>
  <si>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</si>
  <si>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</si>
  <si>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</si>
  <si>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</si>
  <si>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</si>
  <si>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</si>
  <si>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</si>
  <si>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</si>
  <si>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</si>
  <si>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</si>
  <si>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</si>
  <si>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</si>
  <si>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</si>
  <si>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</si>
  <si>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</si>
  <si>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</si>
  <si>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</si>
  <si>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</si>
  <si>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</si>
  <si>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</si>
  <si>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</si>
  <si>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</si>
  <si>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</si>
  <si>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</si>
  <si>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</si>
  <si>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</si>
  <si>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</si>
  <si>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</si>
  <si>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</si>
  <si>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</si>
  <si>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</si>
  <si>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</si>
  <si>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</si>
  <si>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</si>
  <si>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</si>
  <si>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</si>
  <si>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</si>
  <si>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</si>
  <si>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</si>
  <si>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</si>
  <si>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</si>
  <si>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</si>
  <si>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</si>
  <si>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</si>
  <si>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</si>
  <si>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</si>
  <si>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</si>
  <si>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</si>
  <si>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</si>
  <si>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</si>
  <si>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</si>
  <si>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</si>
  <si>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</si>
  <si>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</si>
  <si>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</si>
  <si>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</si>
  <si>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</si>
  <si>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</si>
  <si>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</si>
  <si>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</si>
  <si>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</si>
  <si>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</si>
  <si>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</si>
  <si>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</si>
  <si>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</si>
  <si>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</si>
  <si>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</si>
  <si>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</si>
  <si>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</si>
  <si>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</si>
  <si>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</si>
  <si>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</si>
  <si>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</si>
  <si>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</si>
  <si>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</si>
  <si>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</si>
  <si>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</si>
  <si>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</si>
  <si>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</si>
  <si>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</si>
  <si>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</si>
  <si>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</si>
  <si>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</si>
  <si>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</si>
  <si>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</si>
  <si>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</si>
  <si>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</si>
  <si>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</si>
  <si>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</si>
  <si>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</si>
  <si>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</si>
  <si>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</si>
  <si>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</si>
  <si>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</si>
  <si>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</si>
  <si>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</si>
  <si>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</si>
  <si>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</si>
  <si>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</si>
  <si>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</si>
  <si>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</si>
  <si>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</si>
  <si>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</si>
  <si>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</si>
  <si>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</si>
  <si>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</si>
  <si>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</si>
  <si>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</si>
  <si>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</si>
  <si>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</si>
  <si>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</si>
  <si>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</si>
  <si>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</si>
  <si>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</si>
  <si>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</si>
  <si>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</si>
  <si>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</si>
  <si>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</si>
  <si>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</si>
  <si>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</si>
  <si>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</si>
  <si>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</si>
  <si>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</si>
  <si>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</si>
  <si>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</si>
  <si>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</si>
  <si>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</si>
  <si>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</si>
  <si>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</si>
  <si>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</si>
  <si>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</si>
  <si>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</si>
  <si>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</si>
  <si>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</si>
  <si>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</si>
  <si>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</si>
  <si>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</si>
  <si>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</si>
  <si>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</si>
  <si>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</si>
  <si>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</si>
  <si>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</si>
  <si>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</si>
  <si>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</si>
  <si>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</si>
  <si>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</si>
  <si>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</si>
  <si>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</si>
  <si>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</si>
  <si>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</si>
  <si>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</si>
  <si>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</si>
  <si>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</si>
  <si>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</si>
  <si>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</si>
  <si>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</si>
  <si>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</si>
  <si>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</si>
  <si>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</si>
  <si>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</si>
  <si>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</si>
  <si>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</si>
  <si>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</si>
  <si>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</si>
  <si>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</si>
  <si>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</si>
  <si>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</si>
  <si>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</si>
  <si>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</si>
  <si>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</si>
  <si>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</si>
  <si>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</si>
  <si>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</si>
  <si>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</si>
  <si>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</si>
  <si>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</si>
  <si>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</si>
  <si>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</si>
  <si>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</si>
  <si>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</si>
  <si>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</si>
  <si>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</si>
  <si>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</si>
  <si>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</si>
  <si>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</si>
  <si>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</si>
  <si>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</si>
  <si>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</si>
  <si>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</si>
  <si>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</si>
  <si>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</si>
  <si>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</si>
  <si>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</si>
  <si>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</si>
  <si>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</si>
  <si>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</si>
  <si>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</si>
  <si>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</si>
  <si>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</si>
  <si>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</si>
  <si>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</si>
  <si>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</si>
  <si>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</si>
  <si>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</si>
  <si>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</si>
  <si>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</si>
  <si>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</si>
  <si>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</si>
  <si>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</si>
  <si>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</si>
  <si>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</si>
  <si>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</si>
  <si>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</si>
  <si>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</si>
  <si>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</si>
  <si>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</si>
  <si>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</si>
  <si>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</si>
  <si>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</si>
  <si>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</si>
  <si>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</si>
  <si>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</si>
  <si>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</si>
  <si>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</si>
  <si>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</si>
  <si>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</si>
  <si>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</si>
  <si>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</si>
  <si>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</si>
  <si>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</si>
  <si>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</si>
  <si>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</si>
  <si>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</si>
  <si>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</si>
  <si>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</si>
  <si>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</si>
  <si>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</si>
  <si>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</si>
  <si>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</si>
  <si>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</si>
  <si>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</si>
  <si>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</si>
  <si>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</si>
  <si>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</si>
  <si>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</si>
  <si>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</si>
  <si>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</si>
  <si>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</si>
  <si>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</si>
  <si>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</si>
  <si>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</si>
  <si>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</si>
  <si>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</si>
  <si>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</si>
  <si>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</si>
  <si>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</si>
  <si>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</si>
  <si>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</si>
  <si>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</si>
  <si>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</si>
  <si>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</si>
  <si>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</si>
  <si>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</si>
  <si>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</si>
  <si>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</si>
  <si>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</si>
  <si>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</si>
  <si>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</si>
  <si>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</si>
  <si>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</si>
  <si>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</si>
  <si>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</si>
  <si>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</si>
  <si>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</si>
  <si>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</si>
  <si>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</si>
  <si>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</si>
  <si>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</si>
  <si>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</si>
  <si>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</si>
  <si>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</si>
  <si>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</si>
  <si>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</si>
  <si>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</si>
  <si>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</si>
  <si>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</si>
  <si>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</si>
  <si>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</si>
  <si>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</si>
  <si>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</si>
  <si>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</si>
  <si>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</si>
  <si>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</si>
  <si>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</si>
  <si>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</si>
  <si>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</si>
  <si>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</si>
  <si>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</si>
  <si>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</si>
  <si>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</si>
  <si>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</si>
  <si>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</si>
  <si>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</si>
  <si>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</si>
  <si>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</si>
  <si>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</si>
  <si>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</si>
  <si>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</si>
  <si>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</si>
  <si>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</si>
  <si>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</si>
  <si>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</si>
  <si>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</si>
  <si>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</si>
  <si>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</si>
  <si>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</si>
  <si>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</si>
  <si>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</si>
  <si>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</si>
  <si>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</si>
  <si>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</si>
  <si>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</si>
  <si>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</si>
  <si>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</si>
  <si>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</si>
  <si>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</si>
  <si>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</si>
  <si>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</si>
  <si>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</si>
  <si>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</si>
  <si>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</si>
  <si>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</si>
  <si>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</si>
  <si>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</si>
  <si>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</si>
  <si>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</si>
  <si>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</si>
  <si>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</si>
  <si>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</si>
  <si>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</si>
  <si>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</si>
  <si>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</si>
  <si>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</si>
  <si>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</si>
  <si>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</si>
  <si>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</si>
  <si>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</si>
  <si>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</si>
  <si>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</si>
  <si>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</si>
  <si>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</si>
  <si>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</si>
  <si>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</si>
  <si>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</si>
  <si>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</si>
  <si>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</si>
  <si>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</si>
  <si>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</si>
  <si>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</si>
  <si>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</si>
  <si>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</si>
  <si>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</si>
  <si>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</si>
  <si>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</si>
  <si>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</si>
  <si>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</si>
  <si>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</si>
  <si>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</si>
  <si>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</si>
  <si>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</si>
  <si>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</si>
  <si>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</si>
  <si>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</si>
  <si>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</si>
  <si>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</si>
  <si>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</si>
  <si>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</si>
  <si>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</si>
  <si>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</si>
  <si>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</si>
  <si>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</si>
  <si>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</si>
  <si>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</si>
  <si>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</si>
  <si>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</si>
  <si>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</si>
  <si>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</si>
  <si>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</si>
  <si>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</si>
  <si>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</si>
  <si>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</si>
  <si>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</si>
  <si>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</si>
  <si>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</si>
  <si>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</si>
  <si>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</si>
  <si>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</si>
  <si>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</si>
  <si>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</si>
  <si>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</si>
  <si>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</si>
  <si>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</si>
  <si>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</si>
  <si>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</si>
  <si>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</si>
  <si>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</si>
  <si>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</si>
  <si>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</si>
  <si>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</si>
  <si>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</si>
  <si>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</si>
  <si>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</si>
  <si>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</si>
  <si>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</si>
  <si>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</si>
  <si>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</si>
  <si>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</si>
  <si>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</si>
  <si>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</si>
  <si>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</si>
  <si>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</si>
  <si>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</si>
  <si>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</si>
  <si>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</si>
  <si>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</si>
  <si>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</si>
  <si>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</si>
  <si>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</si>
  <si>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</si>
  <si>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</si>
  <si>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</si>
  <si>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</si>
  <si>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</si>
  <si>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</si>
  <si>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</si>
  <si>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</si>
  <si>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</si>
  <si>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</si>
  <si>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</si>
  <si>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</si>
  <si>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</si>
  <si>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</si>
  <si>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</si>
  <si>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</si>
  <si>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</si>
  <si>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</si>
  <si>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</si>
  <si>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</si>
  <si>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</si>
  <si>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</si>
  <si>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</si>
  <si>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</si>
  <si>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</si>
  <si>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</si>
  <si>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</si>
  <si>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</si>
  <si>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</si>
  <si>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</si>
  <si>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</si>
  <si>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</si>
  <si>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</si>
  <si>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</si>
  <si>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</si>
  <si>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</si>
  <si>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</si>
  <si>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</si>
  <si>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</si>
  <si>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</si>
  <si>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</si>
  <si>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</si>
  <si>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</si>
  <si>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</si>
  <si>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</si>
  <si>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</si>
  <si>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</si>
  <si>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</si>
  <si>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</si>
  <si>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</si>
  <si>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</si>
  <si>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</si>
  <si>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</si>
  <si>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</si>
  <si>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</si>
  <si>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</si>
  <si>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</si>
  <si>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</si>
  <si>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</si>
  <si>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</si>
  <si>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</si>
  <si>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</si>
  <si>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</si>
  <si>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</si>
  <si>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</si>
  <si>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</si>
  <si>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</si>
  <si>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</si>
  <si>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</si>
  <si>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</si>
  <si>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</si>
  <si>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</si>
  <si>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</si>
  <si>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</si>
  <si>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</si>
  <si>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</si>
  <si>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</si>
  <si>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</si>
  <si>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</si>
  <si>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</si>
  <si>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</si>
  <si>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</si>
  <si>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</si>
  <si>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</si>
  <si>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</si>
  <si>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</si>
  <si>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</si>
  <si>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</si>
  <si>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</si>
  <si>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</si>
  <si>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</si>
  <si>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</si>
  <si>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</si>
  <si>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</si>
  <si>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</si>
  <si>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</si>
  <si>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</si>
  <si>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</si>
  <si>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</si>
  <si>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</si>
  <si>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</si>
  <si>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</si>
  <si>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</si>
  <si>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</si>
  <si>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</si>
  <si>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</si>
  <si>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</si>
  <si>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</si>
  <si>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</si>
  <si>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</si>
  <si>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</si>
  <si>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</si>
  <si>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</si>
  <si>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</si>
  <si>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</si>
  <si>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</si>
  <si>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</si>
  <si>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</si>
  <si>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</si>
  <si>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</si>
  <si>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</si>
  <si>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</si>
  <si>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</si>
  <si>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</si>
  <si>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</si>
  <si>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</si>
  <si>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</si>
  <si>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</si>
  <si>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</si>
  <si>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</si>
  <si>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</si>
  <si>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</si>
  <si>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</si>
  <si>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</si>
  <si>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</si>
  <si>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</si>
  <si>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</si>
  <si>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</si>
  <si>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</si>
  <si>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</si>
  <si>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</si>
  <si>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</si>
  <si>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</si>
  <si>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</si>
  <si>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</si>
  <si>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</si>
  <si>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</si>
  <si>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</si>
  <si>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</si>
  <si>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</si>
  <si>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</si>
  <si>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</si>
  <si>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</si>
  <si>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</si>
  <si>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</si>
  <si>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</si>
  <si>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</si>
  <si>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</si>
  <si>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</si>
  <si>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</si>
  <si>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</si>
  <si>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</si>
  <si>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</si>
  <si>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</si>
  <si>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</si>
  <si>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</si>
  <si>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</si>
  <si>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</si>
  <si>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</si>
  <si>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</si>
  <si>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</si>
  <si>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</si>
  <si>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</si>
  <si>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</si>
  <si>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</si>
  <si>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</si>
  <si>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</si>
  <si>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</si>
  <si>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</si>
  <si>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</si>
  <si>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</si>
  <si>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</si>
  <si>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</si>
  <si>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</si>
  <si>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</si>
  <si>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</si>
  <si>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</si>
  <si>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</si>
  <si>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</si>
  <si>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</si>
  <si>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</si>
  <si>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</si>
  <si>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</si>
  <si>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</si>
  <si>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</si>
  <si>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</si>
  <si>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</si>
  <si>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</si>
  <si>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</si>
  <si>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</si>
  <si>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</si>
  <si>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</si>
  <si>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</si>
  <si>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</si>
  <si>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</si>
  <si>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</si>
  <si>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</si>
  <si>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</si>
  <si>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</si>
  <si>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</si>
  <si>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</si>
  <si>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</si>
  <si>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</si>
  <si>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</si>
  <si>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</si>
  <si>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</si>
  <si>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</si>
  <si>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</si>
  <si>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</si>
  <si>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</si>
  <si>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</si>
  <si>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</si>
  <si>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</si>
  <si>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</si>
  <si>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</si>
  <si>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</si>
  <si>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</si>
  <si>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</si>
  <si>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</si>
  <si>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</si>
  <si>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</si>
  <si>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</si>
  <si>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</si>
  <si>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</si>
  <si>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</si>
  <si>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</si>
  <si>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</si>
  <si>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</si>
  <si>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</si>
  <si>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</si>
  <si>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</si>
  <si>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</si>
  <si>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</si>
  <si>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</si>
  <si>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</si>
  <si>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</si>
  <si>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</si>
  <si>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</si>
  <si>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</si>
  <si>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</si>
  <si>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</si>
  <si>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</si>
  <si>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</si>
  <si>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</si>
  <si>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</si>
  <si>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</si>
  <si>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</si>
  <si>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</si>
  <si>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</si>
  <si>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</si>
  <si>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</si>
  <si>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</si>
  <si>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</si>
  <si>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</si>
  <si>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</si>
  <si>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</si>
  <si>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</si>
  <si>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</si>
  <si>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</si>
  <si>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</si>
  <si>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</si>
  <si>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</si>
  <si>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</si>
  <si>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</si>
  <si>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</si>
  <si>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</si>
  <si>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</si>
  <si>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</si>
  <si>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</si>
  <si>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</si>
  <si>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</si>
  <si>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</si>
  <si>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</si>
  <si>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</si>
  <si>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</si>
  <si>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</si>
  <si>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</si>
  <si>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</si>
  <si>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</si>
  <si>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</si>
  <si>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</si>
  <si>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</si>
  <si>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</si>
  <si>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</si>
  <si>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</si>
  <si>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</si>
  <si>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</si>
  <si>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</si>
  <si>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</si>
  <si>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</si>
  <si>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</si>
  <si>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</si>
  <si>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</si>
  <si>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</si>
  <si>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</si>
  <si>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</si>
  <si>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</si>
  <si>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</si>
  <si>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</si>
  <si>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</si>
  <si>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</si>
  <si>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</si>
  <si>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</si>
  <si>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</si>
  <si>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</si>
  <si>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</si>
  <si>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</si>
  <si>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</si>
  <si>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</si>
  <si>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</si>
  <si>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</si>
  <si>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</si>
  <si>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</si>
  <si>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</si>
  <si>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</si>
  <si>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</si>
  <si>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</si>
  <si>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</si>
  <si>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</si>
  <si>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</si>
  <si>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</si>
  <si>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</si>
  <si>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</si>
  <si>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</si>
  <si>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</si>
  <si>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</si>
  <si>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</si>
  <si>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</si>
  <si>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</si>
  <si>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</si>
  <si>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</si>
  <si>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</si>
  <si>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</si>
  <si>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</si>
  <si>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</si>
  <si>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</si>
  <si>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</si>
  <si>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</si>
  <si>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</si>
  <si>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</si>
  <si>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</si>
  <si>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</si>
  <si>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</si>
  <si>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</si>
  <si>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</si>
  <si>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</si>
  <si>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</si>
  <si>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</si>
  <si>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</si>
  <si>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</si>
  <si>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</si>
  <si>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</si>
  <si>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</si>
  <si>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</si>
  <si>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</si>
  <si>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</si>
  <si>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</si>
  <si>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</si>
  <si>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</si>
  <si>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</si>
  <si>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</si>
  <si>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</si>
  <si>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</si>
  <si>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</si>
  <si>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</si>
  <si>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</si>
  <si>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</si>
  <si>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</si>
  <si>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</si>
  <si>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</si>
  <si>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</si>
  <si>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</si>
  <si>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</si>
  <si>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</si>
  <si>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</si>
  <si>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</si>
  <si>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</si>
  <si>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</si>
  <si>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</si>
  <si>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</si>
  <si>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</si>
  <si>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</si>
  <si>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</si>
  <si>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</si>
  <si>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</si>
  <si>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</si>
  <si>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</si>
  <si>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</si>
  <si>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</si>
  <si>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</si>
  <si>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</si>
  <si>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</si>
  <si>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</si>
  <si>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</si>
  <si>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</si>
  <si>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</si>
  <si>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</si>
  <si>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</si>
  <si>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</si>
  <si>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</si>
  <si>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</si>
  <si>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</si>
  <si>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</si>
  <si>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</si>
  <si>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</si>
  <si>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</si>
  <si>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</si>
  <si>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</si>
  <si>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</si>
  <si>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</si>
  <si>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</si>
  <si>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</si>
  <si>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</si>
  <si>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</si>
  <si>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</si>
  <si>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</si>
  <si>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</si>
  <si>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</si>
  <si>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</si>
  <si>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</si>
  <si>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</si>
  <si>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</si>
  <si>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</si>
  <si>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</si>
  <si>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</si>
  <si>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</si>
  <si>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</si>
  <si>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</si>
  <si>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</si>
  <si>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</si>
  <si>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</si>
  <si>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</si>
  <si>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</si>
  <si>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</si>
  <si>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</si>
  <si>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</si>
  <si>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</si>
  <si>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</si>
  <si>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</si>
  <si>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</si>
  <si>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</si>
  <si>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</si>
  <si>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</si>
  <si>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</si>
  <si>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</si>
  <si>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</si>
  <si>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</si>
  <si>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</si>
  <si>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</si>
  <si>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</si>
  <si>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</si>
  <si>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</si>
  <si>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</si>
  <si>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</si>
  <si>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</si>
  <si>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</si>
  <si>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</si>
  <si>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</si>
  <si>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</si>
  <si>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</si>
  <si>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</si>
  <si>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</si>
  <si>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</si>
  <si>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</si>
  <si>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</si>
  <si>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</si>
  <si>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</si>
  <si>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</si>
  <si>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</si>
  <si>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</si>
  <si>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</si>
  <si>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</si>
  <si>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</si>
  <si>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</si>
  <si>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</si>
  <si>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</si>
  <si>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</si>
  <si>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</si>
  <si>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</si>
  <si>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</si>
  <si>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</si>
  <si>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</si>
  <si>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</si>
  <si>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</si>
  <si>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</si>
  <si>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</si>
  <si>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</si>
  <si>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</si>
  <si>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</si>
  <si>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</si>
  <si>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</si>
  <si>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</si>
  <si>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</si>
  <si>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</si>
  <si>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</si>
  <si>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</si>
  <si>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</si>
  <si>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</si>
  <si>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</si>
  <si>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</si>
  <si>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</si>
  <si>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</si>
  <si>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</si>
  <si>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</si>
  <si>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</si>
  <si>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</si>
  <si>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</si>
  <si>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</si>
  <si>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</si>
  <si>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</si>
  <si>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</si>
  <si>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</si>
  <si>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</si>
  <si>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</si>
  <si>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</si>
  <si>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</si>
  <si>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</si>
  <si>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</si>
  <si>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</si>
  <si>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</si>
  <si>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</si>
  <si>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</si>
  <si>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</si>
  <si>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</si>
  <si>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</si>
  <si>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</si>
  <si>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</si>
  <si>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</si>
  <si>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</si>
  <si>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</si>
  <si>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</si>
  <si>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</si>
  <si>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</si>
  <si>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</si>
  <si>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</si>
  <si>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</si>
  <si>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</si>
  <si>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</si>
  <si>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</si>
  <si>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</si>
  <si>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</si>
  <si>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</si>
  <si>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</si>
  <si>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</si>
  <si>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</si>
  <si>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</si>
  <si>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</si>
  <si>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</si>
  <si>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</si>
  <si>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</si>
  <si>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</si>
  <si>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</si>
  <si>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</si>
  <si>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</si>
  <si>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</si>
  <si>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</si>
  <si>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</si>
  <si>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</si>
  <si>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</si>
  <si>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</si>
  <si>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</si>
  <si>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</si>
  <si>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</si>
  <si>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</si>
  <si>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</si>
  <si>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</si>
  <si>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</si>
  <si>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</si>
  <si>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</si>
  <si>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</si>
  <si>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</si>
  <si>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</si>
  <si>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</si>
  <si>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</si>
  <si>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</si>
  <si>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</si>
  <si>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</si>
  <si>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</si>
  <si>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</si>
  <si>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</si>
  <si>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</si>
  <si>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</si>
  <si>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</si>
  <si>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</si>
  <si>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</si>
  <si>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</si>
  <si>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</si>
  <si>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</si>
  <si>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</si>
  <si>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</si>
  <si>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</si>
  <si>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</si>
  <si>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</si>
  <si>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</si>
  <si>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</si>
  <si>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</si>
  <si>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</si>
  <si>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</si>
  <si>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</si>
  <si>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</si>
  <si>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</si>
  <si>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</si>
  <si>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</si>
  <si>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</si>
  <si>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</si>
  <si>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</si>
  <si>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</si>
  <si>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</si>
  <si>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</si>
  <si>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</si>
  <si>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</si>
  <si>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</si>
  <si>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</si>
  <si>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</si>
  <si>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</si>
  <si>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</si>
  <si>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</si>
  <si>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</si>
  <si>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</si>
  <si>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</si>
  <si>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</si>
  <si>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</si>
  <si>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</si>
  <si>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</si>
  <si>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</si>
  <si>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</si>
  <si>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</si>
  <si>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</si>
  <si>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</si>
  <si>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</si>
  <si>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</si>
  <si>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</si>
  <si>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</si>
  <si>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</si>
  <si>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</si>
  <si>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</si>
  <si>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</si>
  <si>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</si>
  <si>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</si>
  <si>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</si>
  <si>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</si>
  <si>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</si>
  <si>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</si>
  <si>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</si>
  <si>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</si>
  <si>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</si>
  <si>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</si>
  <si>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</si>
  <si>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</si>
  <si>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</si>
  <si>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</si>
  <si>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</si>
  <si>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</si>
  <si>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</si>
  <si>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</si>
  <si>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</si>
  <si>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</si>
  <si>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</si>
  <si>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</si>
  <si>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</si>
  <si>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</si>
  <si>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</si>
  <si>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</si>
  <si>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</si>
  <si>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</si>
  <si>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</si>
  <si>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</si>
  <si>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</si>
  <si>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</si>
  <si>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</si>
  <si>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</si>
  <si>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</si>
  <si>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</si>
  <si>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</si>
  <si>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</si>
  <si>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</si>
  <si>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</si>
  <si>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</si>
  <si>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</si>
  <si>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</si>
  <si>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</si>
  <si>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</si>
  <si>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</si>
  <si>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</si>
  <si>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</si>
  <si>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</si>
  <si>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</si>
  <si>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</si>
  <si>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</si>
  <si>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</si>
  <si>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</si>
  <si>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</si>
  <si>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</si>
  <si>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</si>
  <si>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</si>
  <si>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</si>
  <si>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</si>
  <si>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</si>
  <si>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</si>
  <si>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</si>
  <si>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</si>
  <si>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</si>
  <si>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</si>
  <si>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</si>
  <si>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</si>
  <si>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</si>
  <si>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</si>
  <si>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</si>
  <si>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</si>
  <si>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</si>
  <si>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</si>
  <si>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</si>
  <si>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</si>
  <si>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</si>
  <si>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</si>
  <si>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</si>
  <si>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</si>
  <si>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</si>
  <si>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</si>
  <si>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</si>
  <si>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</si>
  <si>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</si>
  <si>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</si>
  <si>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</si>
  <si>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</si>
  <si>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</si>
  <si>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</si>
  <si>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</si>
  <si>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</si>
  <si>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</si>
  <si>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</si>
  <si>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</si>
  <si>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</si>
  <si>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</si>
  <si>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</si>
  <si>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</si>
  <si>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</si>
  <si>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</si>
  <si>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</si>
  <si>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</si>
  <si>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</si>
  <si>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</si>
  <si>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</si>
  <si>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</si>
  <si>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</si>
  <si>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</si>
  <si>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</si>
  <si>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</si>
  <si>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</si>
  <si>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</si>
  <si>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</si>
  <si>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</si>
  <si>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</si>
  <si>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</si>
  <si>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</si>
  <si>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</si>
  <si>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</si>
  <si>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</si>
  <si>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</si>
  <si>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</si>
  <si>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</si>
  <si>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</si>
  <si>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</si>
  <si>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</si>
  <si>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</si>
  <si>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</si>
  <si>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</si>
  <si>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</si>
  <si>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</si>
  <si>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</si>
  <si>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</si>
  <si>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</si>
  <si>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</si>
  <si>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</si>
  <si>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</si>
  <si>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</si>
  <si>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</si>
  <si>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</si>
  <si>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</si>
  <si>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</si>
  <si>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</si>
  <si>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</si>
  <si>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</si>
  <si>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</si>
  <si>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</si>
  <si>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</si>
  <si>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</si>
  <si>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</si>
  <si>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</si>
  <si>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</si>
  <si>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</si>
  <si>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</si>
  <si>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</si>
  <si>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</si>
  <si>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</si>
  <si>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</si>
  <si>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</si>
  <si>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</si>
  <si>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</si>
  <si>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</si>
  <si>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</si>
  <si>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</si>
  <si>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</si>
  <si>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</si>
  <si>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</si>
  <si>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</si>
  <si>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</si>
  <si>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</si>
  <si>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</si>
  <si>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</si>
  <si>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</si>
  <si>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</si>
  <si>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</si>
  <si>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</si>
  <si>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</si>
  <si>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</si>
  <si>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</si>
  <si>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</si>
  <si>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</si>
  <si>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</si>
  <si>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</si>
  <si>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</si>
  <si>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</si>
  <si>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</si>
  <si>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</si>
  <si>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</si>
  <si>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</si>
  <si>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</si>
  <si>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</si>
  <si>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</si>
  <si>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</si>
  <si>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</si>
  <si>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</si>
  <si>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</si>
  <si>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</si>
  <si>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</si>
  <si>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</si>
  <si>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</si>
  <si>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</si>
  <si>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</si>
  <si>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</si>
  <si>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</si>
  <si>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</si>
  <si>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</si>
  <si>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</si>
  <si>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</si>
  <si>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</si>
  <si>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</si>
  <si>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</si>
  <si>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</si>
  <si>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</si>
  <si>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</si>
  <si>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</si>
  <si>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</si>
  <si>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</si>
  <si>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</si>
  <si>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</si>
  <si>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</si>
  <si>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</si>
  <si>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</si>
  <si>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</si>
  <si>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</si>
  <si>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</si>
  <si>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</si>
  <si>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</si>
  <si>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</si>
  <si>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</si>
  <si>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</si>
  <si>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</si>
  <si>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</si>
  <si>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</si>
  <si>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</si>
  <si>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</si>
  <si>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</si>
  <si>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</si>
  <si>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</si>
  <si>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</si>
  <si>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</si>
  <si>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</si>
  <si>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</si>
  <si>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</si>
  <si>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</si>
  <si>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</si>
  <si>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</si>
  <si>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</si>
  <si>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</si>
  <si>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</si>
  <si>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</si>
  <si>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</si>
  <si>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</si>
  <si>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</si>
  <si>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</si>
  <si>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</si>
  <si>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</si>
  <si>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</si>
  <si>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</si>
  <si>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</si>
  <si>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</si>
  <si>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</si>
  <si>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</si>
  <si>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</si>
  <si>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</si>
  <si>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</si>
  <si>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</si>
  <si>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</si>
  <si>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</si>
  <si>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</si>
  <si>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</si>
  <si>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</si>
  <si>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</si>
  <si>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</si>
  <si>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</si>
  <si>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</si>
  <si>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</si>
  <si>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</si>
  <si>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</si>
  <si>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</si>
  <si>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</si>
  <si>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</si>
  <si>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</si>
  <si>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</si>
  <si>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</si>
  <si>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</si>
  <si>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</si>
  <si>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</si>
  <si>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</si>
  <si>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</si>
  <si>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</si>
  <si>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</si>
  <si>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</si>
  <si>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</si>
  <si>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</si>
  <si>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</si>
  <si>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</si>
  <si>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</si>
  <si>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</si>
  <si>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</si>
  <si>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</si>
  <si>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</si>
  <si>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</si>
  <si>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</si>
  <si>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</si>
  <si>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</si>
  <si>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</si>
  <si>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</si>
  <si>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</si>
  <si>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</si>
  <si>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</si>
  <si>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</si>
  <si>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</si>
  <si>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</si>
  <si>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</si>
  <si>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</si>
  <si>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</si>
  <si>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</si>
  <si>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</si>
  <si>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</si>
  <si>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</si>
  <si>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</si>
  <si>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</si>
  <si>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</si>
  <si>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</si>
  <si>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</si>
  <si>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</si>
  <si>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</si>
  <si>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</si>
  <si>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</si>
  <si>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</si>
  <si>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</si>
  <si>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</si>
  <si>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</si>
  <si>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</si>
  <si>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</si>
  <si>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</si>
  <si>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</si>
  <si>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</si>
  <si>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</si>
  <si>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</si>
  <si>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</si>
  <si>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</si>
  <si>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</si>
  <si>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</si>
  <si>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</si>
  <si>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</si>
  <si>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</si>
  <si>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</si>
  <si>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</si>
  <si>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</si>
  <si>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</si>
  <si>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</si>
  <si>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</si>
  <si>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</si>
  <si>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</si>
  <si>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</si>
  <si>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</si>
  <si>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</si>
  <si>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</si>
  <si>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</si>
  <si>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</si>
  <si>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</si>
  <si>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</si>
  <si>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</si>
  <si>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</si>
  <si>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</si>
  <si>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</si>
  <si>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</si>
  <si>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</si>
  <si>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</si>
  <si>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</si>
  <si>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</si>
  <si>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</si>
  <si>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</si>
  <si>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</si>
  <si>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</si>
  <si>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</si>
  <si>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</si>
  <si>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</si>
  <si>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</si>
  <si>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</si>
  <si>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</si>
  <si>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</si>
  <si>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</si>
  <si>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</si>
  <si>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</si>
  <si>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</si>
  <si>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</si>
  <si>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</si>
  <si>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</si>
  <si>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</si>
  <si>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</si>
  <si>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</si>
  <si>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</si>
  <si>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</si>
  <si>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</si>
  <si>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</si>
  <si>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</si>
  <si>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</si>
  <si>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</si>
  <si>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</si>
  <si>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</si>
  <si>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</si>
  <si>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</si>
  <si>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</si>
  <si>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</si>
  <si>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</si>
  <si>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</si>
  <si>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</si>
  <si>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</si>
  <si>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</si>
  <si>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</si>
  <si>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</si>
  <si>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</si>
  <si>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</si>
  <si>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</si>
  <si>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</si>
  <si>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</si>
  <si>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</si>
  <si>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</si>
  <si>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</si>
  <si>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</si>
  <si>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</si>
  <si>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</si>
  <si>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</si>
  <si>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</si>
  <si>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</si>
  <si>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</si>
  <si>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</si>
  <si>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</si>
  <si>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</si>
  <si>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</si>
  <si>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</si>
  <si>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</si>
  <si>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</si>
  <si>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</si>
  <si>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</si>
  <si>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</si>
  <si>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</si>
  <si>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</si>
  <si>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</si>
  <si>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</si>
  <si>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</si>
  <si>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</si>
  <si>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</si>
  <si>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</si>
  <si>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</si>
  <si>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</si>
  <si>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</si>
  <si>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</si>
  <si>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</si>
  <si>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</si>
  <si>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</si>
  <si>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</si>
  <si>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</si>
  <si>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</si>
  <si>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</si>
  <si>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</si>
  <si>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</si>
  <si>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</si>
  <si>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</si>
  <si>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</si>
  <si>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</si>
  <si>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</si>
  <si>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</si>
  <si>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</si>
  <si>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</si>
  <si>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</si>
  <si>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</si>
  <si>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</si>
  <si>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</si>
  <si>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</si>
  <si>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</si>
  <si>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</si>
  <si>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</si>
  <si>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</si>
  <si>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</si>
  <si>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</si>
  <si>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</si>
  <si>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</si>
  <si>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</si>
  <si>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</si>
  <si>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</si>
  <si>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</si>
  <si>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</si>
  <si>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</si>
  <si>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</si>
  <si>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</si>
  <si>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</si>
  <si>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</si>
  <si>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</si>
  <si>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</si>
  <si>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</si>
  <si>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</si>
  <si>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</si>
  <si>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</si>
  <si>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</si>
  <si>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</si>
  <si>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</si>
  <si>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</si>
  <si>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</si>
  <si>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</si>
  <si>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</si>
  <si>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</si>
  <si>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</si>
  <si>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</si>
  <si>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</si>
  <si>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</si>
  <si>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</si>
  <si>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</si>
  <si>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</si>
  <si>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</si>
  <si>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</si>
  <si>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</si>
  <si>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</si>
  <si>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</si>
  <si>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</si>
  <si>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</si>
  <si>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</si>
  <si>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</si>
  <si>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</si>
  <si>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</si>
  <si>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</si>
  <si>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</si>
  <si>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</si>
  <si>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</si>
  <si>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</si>
  <si>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</si>
  <si>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</si>
  <si>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</si>
  <si>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</si>
  <si>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</si>
  <si>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</si>
  <si>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</si>
  <si>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</si>
  <si>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</si>
  <si>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</si>
  <si>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</si>
  <si>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</si>
  <si>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</si>
  <si>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</si>
  <si>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</si>
  <si>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</si>
  <si>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</si>
  <si>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</si>
  <si>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</si>
  <si>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</si>
  <si>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</si>
  <si>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</si>
  <si>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</si>
  <si>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</si>
  <si>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</si>
  <si>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</si>
  <si>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</si>
  <si>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</si>
  <si>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</si>
  <si>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</si>
  <si>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</si>
  <si>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</si>
  <si>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</si>
  <si>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</si>
  <si>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</si>
  <si>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</si>
  <si>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</si>
  <si>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</si>
  <si>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</si>
  <si>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</si>
  <si>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</si>
  <si>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</si>
  <si>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</si>
  <si>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</si>
  <si>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</si>
  <si>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</si>
  <si>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</si>
  <si>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</si>
  <si>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</si>
  <si>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</si>
  <si>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</si>
  <si>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</si>
  <si>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</si>
  <si>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</si>
  <si>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</si>
  <si>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</si>
  <si>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</si>
  <si>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</si>
  <si>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</si>
  <si>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</si>
  <si>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</si>
  <si>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</si>
  <si>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</si>
  <si>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</si>
  <si>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</si>
  <si>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</si>
  <si>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</si>
  <si>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</si>
  <si>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</si>
  <si>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</si>
  <si>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</si>
  <si>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</si>
  <si>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</si>
  <si>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</si>
  <si>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</si>
  <si>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</si>
  <si>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</si>
  <si>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</si>
  <si>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</si>
  <si>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</si>
  <si>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</si>
  <si>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</si>
  <si>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</si>
  <si>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</si>
  <si>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</si>
  <si>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</si>
  <si>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</si>
  <si>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</si>
  <si>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</si>
  <si>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</si>
  <si>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</si>
  <si>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</si>
  <si>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</si>
  <si>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</si>
  <si>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</si>
  <si>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</si>
  <si>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</si>
  <si>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</si>
  <si>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</si>
  <si>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</si>
  <si>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</si>
  <si>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</si>
  <si>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</si>
  <si>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</si>
  <si>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</si>
  <si>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</si>
  <si>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</si>
  <si>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</si>
  <si>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</si>
  <si>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</si>
  <si>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</si>
  <si>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</si>
  <si>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</si>
  <si>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</si>
  <si>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</si>
  <si>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</si>
  <si>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</si>
  <si>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</si>
  <si>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</si>
  <si>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</si>
  <si>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</si>
  <si>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</si>
  <si>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</si>
  <si>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</si>
  <si>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</si>
  <si>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</si>
  <si>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</si>
  <si>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</si>
  <si>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</si>
  <si>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</si>
  <si>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</si>
  <si>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</si>
  <si>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</si>
  <si>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</si>
  <si>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</si>
  <si>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</si>
  <si>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</si>
  <si>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</si>
  <si>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</si>
  <si>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</si>
  <si>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</si>
  <si>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</si>
  <si>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</si>
  <si>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</si>
  <si>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</si>
  <si>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</si>
  <si>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</si>
  <si>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</si>
  <si>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</si>
  <si>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</si>
  <si>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</si>
  <si>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</si>
  <si>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</si>
  <si>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</si>
  <si>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</si>
  <si>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</si>
  <si>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</si>
  <si>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</si>
  <si>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</si>
  <si>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</si>
  <si>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</si>
  <si>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</si>
  <si>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</si>
  <si>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</si>
  <si>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</si>
  <si>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</si>
  <si>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</si>
  <si>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</si>
  <si>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</si>
  <si>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</si>
  <si>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</si>
  <si>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</si>
  <si>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</si>
  <si>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</si>
  <si>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</si>
  <si>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</si>
  <si>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</si>
  <si>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</si>
  <si>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</si>
  <si>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</si>
  <si>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</si>
  <si>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</si>
  <si>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</si>
  <si>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</si>
  <si>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</si>
  <si>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</si>
  <si>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</si>
  <si>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</si>
  <si>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</si>
  <si>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</si>
  <si>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</si>
  <si>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</si>
  <si>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</si>
  <si>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</si>
  <si>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</si>
  <si>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</si>
  <si>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</si>
  <si>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</si>
  <si>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</si>
  <si>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</si>
  <si>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</si>
  <si>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</si>
  <si>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</si>
  <si>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</si>
  <si>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</si>
  <si>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</si>
  <si>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</si>
  <si>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</si>
  <si>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</si>
  <si>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</si>
  <si>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</si>
  <si>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</si>
  <si>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</si>
  <si>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</si>
  <si>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</si>
  <si>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</si>
  <si>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</si>
  <si>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</si>
  <si>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</si>
  <si>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</si>
  <si>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</si>
  <si>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</si>
  <si>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</si>
  <si>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</si>
  <si>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</si>
  <si>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</si>
  <si>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</si>
  <si>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</si>
  <si>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</si>
  <si>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</si>
  <si>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</si>
  <si>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</si>
  <si>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</si>
  <si>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</si>
  <si>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</si>
  <si>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</si>
  <si>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</si>
  <si>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</si>
  <si>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</si>
  <si>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</si>
  <si>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</si>
  <si>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</si>
  <si>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</si>
  <si>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</si>
  <si>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</si>
  <si>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</si>
  <si>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</si>
  <si>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</si>
  <si>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</si>
  <si>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</si>
  <si>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</si>
  <si>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</si>
  <si>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</si>
  <si>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</si>
  <si>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</si>
  <si>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</si>
  <si>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</si>
  <si>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</si>
  <si>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</si>
  <si>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</si>
  <si>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</si>
  <si>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</si>
  <si>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</si>
  <si>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</si>
  <si>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</si>
  <si>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</si>
  <si>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</si>
  <si>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</si>
  <si>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</si>
  <si>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</si>
  <si>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</si>
  <si>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</si>
  <si>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</si>
  <si>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</si>
  <si>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</si>
  <si>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</si>
  <si>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</si>
  <si>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</si>
  <si>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</si>
  <si>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</si>
  <si>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</si>
  <si>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</si>
  <si>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</si>
  <si>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</si>
  <si>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</si>
  <si>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</si>
  <si>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</si>
  <si>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</si>
  <si>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</si>
  <si>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</si>
  <si>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</si>
  <si>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</si>
  <si>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</si>
  <si>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</si>
  <si>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</si>
  <si>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</si>
  <si>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</si>
  <si>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</si>
  <si>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</si>
  <si>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</si>
  <si>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</si>
  <si>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</si>
  <si>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</si>
  <si>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</si>
  <si>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</si>
  <si>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</si>
  <si>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</si>
  <si>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</si>
  <si>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</si>
  <si>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</si>
  <si>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</si>
  <si>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</si>
  <si>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</si>
  <si>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</si>
  <si>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</si>
  <si>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</si>
  <si>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</si>
  <si>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</si>
  <si>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</si>
  <si>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</si>
  <si>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</si>
  <si>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</si>
  <si>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</si>
  <si>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</si>
  <si>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</si>
  <si>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</si>
  <si>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</si>
  <si>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</si>
  <si>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</si>
  <si>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</si>
  <si>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</si>
  <si>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</si>
  <si>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</si>
  <si>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</si>
  <si>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</si>
  <si>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</si>
  <si>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</si>
  <si>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</si>
  <si>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</si>
  <si>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</si>
  <si>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</si>
  <si>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</si>
  <si>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</si>
  <si>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</si>
  <si>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</si>
  <si>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</si>
  <si>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</si>
  <si>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</si>
  <si>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</si>
  <si>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</si>
  <si>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</si>
  <si>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</si>
  <si>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</si>
  <si>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</si>
  <si>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</si>
  <si>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</si>
  <si>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</si>
  <si>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</si>
  <si>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</si>
  <si>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</si>
  <si>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</si>
  <si>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</si>
  <si>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</si>
  <si>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</si>
  <si>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</si>
  <si>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</si>
  <si>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</si>
  <si>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</si>
  <si>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</si>
  <si>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</si>
  <si>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</si>
  <si>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</si>
  <si>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</si>
  <si>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</si>
  <si>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</si>
  <si>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</si>
  <si>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</si>
  <si>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</si>
  <si>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</si>
  <si>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</si>
  <si>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</si>
  <si>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</si>
  <si>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</si>
  <si>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</si>
  <si>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</si>
  <si>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</si>
  <si>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</si>
  <si>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</si>
  <si>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</si>
  <si>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</si>
  <si>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</si>
  <si>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</si>
  <si>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</si>
  <si>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</si>
  <si>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</si>
  <si>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</si>
  <si>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</si>
  <si>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</si>
  <si>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</si>
  <si>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</si>
  <si>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</si>
  <si>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</si>
  <si>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</si>
  <si>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</si>
  <si>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</si>
  <si>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</si>
  <si>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</si>
  <si>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</si>
  <si>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</si>
  <si>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</si>
  <si>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</si>
  <si>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</si>
  <si>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</si>
  <si>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</si>
  <si>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</si>
  <si>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</si>
  <si>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</si>
  <si>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</si>
  <si>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</si>
  <si>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</si>
  <si>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</si>
  <si>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</si>
  <si>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</si>
  <si>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</si>
  <si>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</si>
  <si>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</si>
  <si>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</si>
  <si>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</si>
  <si>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</si>
  <si>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</si>
  <si>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</si>
  <si>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</si>
  <si>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</si>
  <si>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</si>
  <si>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</si>
  <si>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</si>
  <si>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</si>
  <si>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</si>
  <si>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</si>
  <si>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</si>
  <si>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</si>
  <si>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</si>
  <si>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</si>
  <si>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</si>
  <si>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</si>
  <si>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</si>
  <si>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</si>
  <si>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</si>
  <si>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</si>
  <si>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</si>
  <si>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</si>
  <si>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</si>
  <si>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</si>
  <si>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</si>
  <si>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</si>
  <si>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</si>
  <si>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</si>
  <si>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</si>
  <si>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</si>
  <si>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</si>
  <si>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</si>
  <si>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</si>
  <si>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</si>
  <si>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</si>
  <si>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</si>
  <si>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</si>
  <si>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</si>
  <si>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</si>
  <si>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</si>
  <si>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</si>
  <si>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</si>
  <si>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</si>
  <si>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</si>
  <si>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</si>
  <si>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</si>
  <si>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</si>
  <si>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</si>
  <si>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</si>
  <si>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</si>
  <si>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</si>
  <si>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</si>
  <si>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</si>
  <si>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</si>
  <si>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</si>
  <si>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</si>
  <si>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</si>
  <si>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</si>
  <si>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</si>
  <si>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</si>
  <si>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</si>
  <si>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</si>
  <si>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</si>
  <si>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</si>
  <si>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</si>
  <si>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</si>
  <si>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</si>
  <si>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</si>
  <si>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</si>
  <si>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</si>
  <si>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</si>
  <si>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</si>
  <si>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</si>
  <si>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</si>
  <si>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</si>
  <si>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</si>
  <si>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</si>
  <si>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</si>
  <si>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</si>
  <si>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</si>
  <si>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</si>
  <si>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</si>
  <si>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</si>
  <si>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</si>
  <si>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</si>
  <si>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</si>
  <si>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</si>
  <si>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</si>
  <si>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</si>
  <si>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</si>
  <si>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</si>
  <si>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</si>
  <si>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</si>
  <si>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</si>
  <si>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</si>
  <si>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</si>
  <si>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</si>
  <si>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</si>
  <si>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</si>
  <si>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</si>
  <si>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</si>
  <si>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</si>
  <si>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</si>
  <si>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</si>
  <si>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</si>
  <si>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</si>
  <si>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</si>
  <si>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</si>
  <si>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</si>
  <si>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</si>
  <si>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</si>
  <si>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</si>
  <si>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</si>
  <si>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</si>
  <si>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</si>
  <si>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</si>
  <si>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</si>
  <si>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</si>
  <si>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</si>
  <si>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</si>
  <si>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</si>
  <si>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</si>
  <si>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</si>
  <si>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</si>
  <si>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</si>
  <si>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</si>
  <si>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</si>
  <si>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</si>
  <si>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</si>
  <si>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</si>
  <si>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</si>
  <si>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</si>
  <si>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</si>
  <si>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</si>
  <si>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</si>
  <si>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</si>
  <si>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</si>
  <si>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</si>
  <si>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</si>
  <si>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</si>
  <si>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</si>
  <si>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</si>
  <si>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</si>
  <si>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</si>
  <si>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</si>
  <si>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</si>
  <si>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</si>
  <si>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</si>
  <si>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</si>
  <si>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</si>
  <si>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</si>
  <si>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</si>
  <si>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</si>
  <si>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</si>
  <si>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</si>
  <si>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</si>
  <si>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</si>
  <si>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</si>
  <si>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</si>
  <si>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</si>
  <si>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</si>
  <si>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</si>
  <si>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</si>
  <si>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</si>
  <si>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</si>
  <si>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</si>
  <si>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</si>
  <si>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</si>
  <si>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</si>
  <si>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</si>
  <si>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</si>
  <si>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</si>
  <si>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</si>
  <si>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</si>
  <si>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</si>
  <si>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</si>
  <si>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</si>
  <si>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</si>
  <si>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</si>
  <si>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</si>
  <si>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</si>
  <si>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</si>
  <si>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</si>
  <si>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</si>
  <si>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</si>
  <si>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</si>
  <si>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</si>
  <si>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</si>
  <si>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</si>
  <si>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</si>
  <si>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</si>
  <si>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</si>
  <si>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</si>
  <si>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</si>
  <si>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</si>
  <si>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</si>
  <si>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</si>
  <si>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</si>
  <si>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</si>
  <si>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</si>
  <si>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</si>
  <si>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</si>
  <si>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</si>
  <si>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</si>
  <si>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</si>
  <si>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</si>
  <si>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</si>
  <si>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</si>
  <si>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</si>
  <si>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</si>
  <si>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</si>
  <si>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</si>
  <si>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</si>
  <si>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</si>
  <si>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</si>
  <si>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</si>
  <si>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</si>
  <si>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</si>
  <si>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</si>
  <si>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</si>
  <si>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</si>
  <si>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</si>
  <si>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</si>
  <si>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</si>
  <si>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</si>
  <si>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</si>
  <si>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</si>
  <si>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</si>
  <si>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</si>
  <si>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</si>
  <si>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</si>
  <si>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</si>
  <si>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</si>
  <si>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</si>
  <si>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</si>
  <si>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</si>
  <si>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</si>
  <si>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</si>
  <si>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</si>
  <si>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</si>
  <si>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</si>
  <si>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</si>
  <si>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</si>
  <si>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</si>
  <si>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</si>
  <si>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</si>
  <si>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</si>
  <si>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</si>
  <si>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</si>
  <si>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</si>
  <si>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</si>
  <si>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</si>
  <si>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</si>
  <si>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</si>
  <si>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</si>
  <si>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</si>
  <si>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</si>
  <si>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</si>
  <si>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</si>
  <si>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</si>
  <si>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</si>
  <si>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</si>
  <si>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</si>
  <si>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</si>
  <si>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</si>
  <si>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</si>
  <si>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</si>
  <si>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</si>
  <si>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</si>
  <si>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</si>
  <si>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</si>
  <si>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</si>
  <si>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</si>
  <si>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</si>
  <si>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</si>
  <si>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</si>
  <si>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</si>
  <si>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</si>
  <si>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</si>
  <si>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</si>
  <si>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</si>
  <si>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</si>
  <si>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</si>
  <si>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</si>
  <si>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</si>
  <si>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</si>
  <si>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</si>
  <si>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</si>
  <si>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</si>
  <si>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</si>
  <si>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</si>
  <si>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</si>
  <si>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</si>
  <si>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</si>
  <si>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</si>
  <si>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</si>
  <si>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</si>
  <si>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</si>
  <si>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</si>
  <si>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</si>
  <si>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</si>
  <si>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</si>
  <si>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</si>
  <si>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</si>
  <si>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</si>
  <si>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</si>
  <si>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</si>
  <si>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</si>
  <si>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</si>
  <si>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</si>
  <si>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</si>
  <si>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</si>
  <si>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</si>
  <si>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</si>
  <si>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</si>
  <si>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</si>
  <si>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</si>
  <si>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</si>
  <si>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</si>
  <si>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</si>
  <si>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</si>
  <si>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</si>
  <si>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</si>
  <si>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</si>
  <si>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</si>
  <si>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</si>
  <si>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</si>
  <si>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</si>
  <si>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</si>
  <si>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</si>
  <si>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</si>
  <si>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</si>
  <si>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</si>
  <si>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</si>
  <si>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</si>
  <si>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</si>
  <si>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</si>
  <si>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</si>
  <si>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</si>
  <si>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</si>
  <si>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</si>
  <si>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</si>
  <si>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</si>
  <si>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</si>
  <si>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</si>
  <si>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</si>
  <si>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</si>
  <si>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</si>
  <si>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</si>
  <si>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</si>
  <si>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</si>
  <si>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</si>
  <si>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</si>
  <si>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</si>
  <si>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</si>
  <si>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</si>
  <si>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</si>
  <si>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</si>
  <si>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</si>
  <si>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</si>
  <si>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</si>
  <si>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</si>
  <si>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</si>
  <si>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</si>
  <si>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</si>
  <si>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</si>
  <si>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</si>
  <si>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</si>
  <si>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</si>
  <si>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</si>
  <si>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</si>
  <si>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</si>
  <si>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</si>
  <si>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</si>
  <si>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</si>
  <si>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</si>
  <si>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</si>
  <si>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</si>
  <si>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</si>
  <si>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</si>
  <si>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</si>
  <si>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</si>
  <si>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</si>
  <si>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</si>
  <si>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</si>
  <si>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</si>
  <si>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</si>
  <si>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</si>
  <si>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</si>
  <si>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</si>
  <si>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</si>
  <si>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</si>
  <si>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</si>
  <si>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</si>
  <si>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</si>
  <si>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</si>
  <si>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</si>
  <si>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</si>
  <si>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</si>
  <si>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</si>
  <si>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</si>
  <si>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</si>
  <si>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</si>
  <si>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</si>
  <si>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</si>
  <si>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</si>
  <si>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</si>
  <si>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</si>
  <si>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</si>
  <si>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</si>
  <si>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</si>
  <si>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</si>
  <si>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</si>
  <si>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</si>
  <si>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</si>
  <si>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</si>
  <si>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</si>
  <si>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</si>
  <si>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</si>
  <si>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</si>
  <si>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</si>
  <si>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</si>
  <si>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</si>
  <si>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</si>
  <si>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</si>
  <si>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</si>
  <si>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</si>
  <si>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</si>
  <si>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</si>
  <si>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</si>
  <si>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</si>
  <si>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</si>
  <si>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</si>
  <si>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</si>
  <si>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</si>
  <si>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</si>
  <si>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</si>
  <si>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</si>
  <si>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</si>
  <si>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</si>
  <si>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</si>
  <si>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</si>
  <si>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</si>
  <si>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</si>
  <si>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</si>
  <si>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</si>
  <si>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</si>
  <si>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</si>
  <si>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</si>
  <si>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</si>
  <si>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</si>
  <si>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</si>
  <si>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</si>
  <si>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</si>
  <si>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</si>
  <si>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</si>
  <si>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</si>
  <si>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</si>
  <si>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</si>
  <si>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</si>
  <si>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</si>
  <si>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</si>
  <si>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</si>
  <si>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</si>
  <si>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</si>
  <si>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</si>
  <si>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</si>
  <si>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</si>
  <si>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</si>
  <si>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</si>
  <si>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</si>
  <si>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</si>
  <si>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</si>
  <si>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</si>
  <si>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</si>
  <si>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</si>
  <si>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</si>
  <si>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</si>
  <si>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</si>
  <si>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</si>
  <si>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</si>
  <si>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</si>
  <si>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</si>
  <si>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</si>
  <si>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</si>
  <si>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</si>
  <si>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</si>
  <si>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</si>
  <si>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</si>
  <si>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</si>
  <si>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</si>
  <si>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</si>
  <si>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</si>
  <si>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</si>
  <si>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</si>
  <si>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</si>
  <si>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</si>
  <si>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</si>
  <si>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</si>
  <si>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</si>
  <si>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</si>
  <si>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</si>
  <si>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</si>
  <si>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</si>
  <si>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</si>
  <si>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</si>
  <si>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</si>
  <si>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</si>
  <si>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</si>
  <si>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</si>
  <si>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</si>
  <si>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</si>
  <si>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</si>
  <si>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</si>
  <si>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</si>
  <si>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</si>
  <si>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</si>
  <si>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</si>
  <si>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</si>
  <si>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</si>
  <si>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</si>
  <si>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</si>
  <si>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</si>
  <si>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</si>
  <si>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</si>
  <si>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</si>
  <si>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</si>
  <si>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</si>
  <si>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</si>
  <si>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</si>
  <si>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</si>
  <si>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</si>
  <si>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</si>
  <si>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</si>
  <si>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</si>
  <si>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</si>
  <si>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</si>
  <si>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</si>
  <si>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</si>
  <si>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</si>
  <si>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</si>
  <si>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</si>
  <si>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</si>
  <si>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</si>
  <si>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</si>
  <si>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</si>
  <si>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</si>
  <si>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</si>
  <si>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</si>
  <si>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</si>
  <si>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</si>
  <si>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</si>
  <si>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</si>
  <si>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</si>
  <si>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</si>
  <si>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</si>
  <si>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</si>
  <si>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</si>
  <si>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</si>
  <si>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</si>
  <si>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</si>
  <si>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</si>
  <si>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</si>
  <si>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</si>
  <si>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</si>
  <si>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</si>
  <si>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</si>
  <si>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</si>
  <si>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</si>
  <si>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</si>
  <si>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</si>
  <si>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</si>
  <si>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</si>
  <si>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</si>
  <si>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</si>
  <si>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</si>
  <si>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</si>
  <si>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</si>
  <si>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</si>
  <si>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</si>
  <si>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</si>
  <si>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</si>
  <si>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</si>
  <si>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</si>
  <si>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</si>
  <si>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</si>
  <si>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</si>
  <si>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</si>
  <si>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</si>
  <si>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</si>
  <si>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</si>
  <si>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</si>
  <si>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</si>
  <si>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</si>
  <si>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</si>
  <si>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</si>
  <si>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</si>
  <si>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</si>
  <si>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</si>
  <si>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</si>
  <si>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</si>
  <si>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</si>
  <si>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</si>
  <si>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</si>
  <si>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</si>
  <si>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</si>
  <si>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</si>
  <si>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</si>
  <si>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</si>
  <si>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</si>
  <si>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</si>
  <si>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</si>
  <si>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</si>
  <si>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</si>
  <si>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</si>
  <si>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</si>
  <si>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</si>
  <si>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</si>
  <si>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</si>
  <si>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</si>
  <si>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</si>
  <si>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</si>
  <si>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</si>
  <si>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</si>
  <si>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</si>
  <si>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</si>
  <si>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</si>
  <si>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</si>
  <si>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</si>
  <si>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</si>
  <si>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</si>
  <si>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</si>
  <si>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</si>
  <si>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</si>
  <si>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</si>
  <si>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</si>
  <si>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</si>
  <si>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</si>
  <si>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</si>
  <si>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</si>
  <si>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</si>
  <si>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</si>
  <si>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</si>
  <si>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</si>
  <si>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</si>
  <si>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</si>
  <si>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</si>
  <si>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</si>
  <si>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</si>
  <si>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</si>
  <si>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</si>
  <si>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</si>
  <si>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</si>
  <si>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</si>
  <si>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</si>
  <si>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</si>
  <si>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</si>
  <si>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</si>
  <si>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</si>
  <si>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</si>
  <si>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</si>
  <si>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</si>
  <si>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</si>
  <si>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</si>
  <si>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</si>
  <si>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</si>
  <si>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</si>
  <si>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</si>
  <si>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</si>
  <si>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</si>
  <si>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</si>
  <si>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</si>
  <si>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</si>
  <si>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</si>
  <si>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</si>
  <si>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</si>
  <si>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</si>
  <si>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</si>
  <si>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</si>
  <si>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</si>
  <si>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</si>
  <si>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</si>
  <si>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</si>
  <si>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</si>
  <si>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</si>
  <si>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</si>
  <si>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</si>
  <si>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</si>
  <si>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</si>
  <si>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</si>
  <si>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</si>
  <si>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</si>
  <si>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</si>
  <si>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</si>
  <si>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</si>
  <si>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</si>
  <si>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</si>
  <si>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</si>
  <si>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</si>
  <si>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</si>
  <si>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</si>
  <si>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</si>
  <si>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</si>
  <si>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</si>
  <si>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</si>
  <si>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</si>
  <si>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</si>
  <si>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</si>
  <si>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</si>
  <si>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</si>
  <si>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</si>
  <si>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</si>
  <si>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</si>
  <si>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</si>
  <si>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</si>
  <si>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</si>
  <si>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</si>
  <si>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</si>
  <si>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</si>
  <si>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</si>
  <si>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</si>
  <si>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</si>
  <si>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</si>
  <si>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</si>
  <si>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</si>
  <si>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</si>
  <si>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</si>
  <si>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</si>
  <si>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</si>
  <si>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</si>
  <si>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</si>
  <si>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</si>
  <si>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</si>
  <si>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</si>
  <si>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</si>
  <si>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</si>
  <si>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</si>
  <si>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</si>
  <si>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</si>
  <si>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</si>
  <si>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</si>
  <si>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</si>
  <si>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</si>
  <si>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</si>
  <si>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</si>
  <si>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</si>
  <si>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</si>
  <si>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</si>
  <si>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</si>
  <si>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</si>
  <si>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</si>
  <si>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</si>
  <si>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</si>
  <si>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</si>
  <si>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</si>
  <si>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</si>
  <si>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</si>
  <si>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</si>
  <si>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</si>
  <si>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</si>
  <si>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</si>
  <si>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</si>
  <si>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</si>
  <si>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</si>
  <si>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</si>
  <si>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</si>
  <si>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</si>
  <si>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</si>
  <si>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</si>
  <si>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</si>
  <si>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</si>
  <si>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</si>
  <si>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</si>
  <si>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</si>
  <si>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</si>
  <si>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</si>
  <si>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</si>
  <si>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</si>
  <si>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</si>
  <si>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</si>
  <si>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</si>
  <si>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</si>
  <si>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</si>
  <si>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</si>
  <si>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</si>
  <si>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</si>
  <si>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</si>
  <si>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</si>
  <si>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</si>
  <si>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</si>
  <si>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</si>
  <si>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</si>
  <si>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</si>
  <si>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</si>
  <si>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</si>
  <si>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</si>
  <si>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</si>
  <si>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</si>
  <si>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</si>
  <si>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</si>
  <si>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</si>
  <si>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</si>
  <si>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</si>
  <si>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</si>
  <si>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</si>
  <si>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</si>
  <si>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</si>
  <si>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</si>
  <si>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</si>
  <si>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</si>
  <si>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</si>
  <si>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</si>
  <si>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</si>
  <si>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</si>
  <si>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</si>
  <si>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</si>
  <si>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</si>
  <si>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</si>
  <si>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</si>
  <si>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</si>
  <si>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</si>
  <si>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</si>
  <si>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</si>
  <si>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</si>
  <si>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</si>
  <si>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</si>
  <si>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</si>
  <si>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</si>
  <si>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</si>
  <si>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</si>
  <si>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</si>
  <si>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</si>
  <si>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</si>
  <si>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</si>
  <si>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</si>
  <si>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</si>
  <si>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</si>
  <si>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</si>
  <si>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</si>
  <si>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</si>
  <si>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</si>
  <si>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</si>
  <si>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</si>
  <si>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</si>
  <si>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</si>
  <si>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</si>
  <si>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</si>
  <si>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</si>
  <si>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</si>
  <si>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</si>
  <si>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</si>
  <si>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</si>
  <si>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</si>
  <si>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</si>
  <si>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</si>
  <si>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</si>
  <si>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</si>
  <si>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</si>
  <si>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</si>
  <si>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</si>
  <si>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</si>
  <si>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</si>
  <si>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</si>
  <si>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</si>
  <si>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</si>
  <si>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</si>
  <si>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</si>
  <si>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</si>
  <si>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</si>
  <si>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</si>
  <si>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</si>
  <si>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</si>
  <si>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</si>
  <si>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</si>
  <si>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</si>
  <si>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</si>
  <si>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</si>
  <si>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</si>
  <si>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</si>
  <si>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</si>
  <si>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</si>
  <si>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</si>
  <si>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</si>
  <si>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</si>
  <si>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</si>
  <si>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</si>
  <si>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</si>
  <si>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</si>
  <si>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</si>
  <si>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</si>
  <si>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</si>
  <si>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</si>
  <si>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</si>
  <si>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</si>
  <si>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</si>
  <si>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</si>
  <si>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</si>
  <si>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</si>
  <si>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</si>
  <si>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</si>
  <si>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</si>
  <si>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</si>
  <si>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</si>
  <si>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</si>
  <si>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</si>
  <si>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</si>
  <si>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</si>
  <si>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</si>
  <si>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</si>
  <si>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</si>
  <si>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</si>
  <si>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</si>
  <si>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</si>
  <si>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</si>
  <si>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</si>
  <si>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</si>
  <si>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</si>
  <si>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</si>
  <si>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</si>
  <si>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</si>
  <si>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</si>
  <si>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</si>
  <si>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</si>
  <si>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</si>
  <si>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</si>
  <si>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</si>
  <si>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</si>
  <si>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</si>
  <si>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</si>
  <si>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</si>
  <si>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</si>
  <si>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</si>
  <si>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</si>
  <si>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</si>
  <si>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</si>
  <si>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</si>
  <si>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</si>
  <si>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</si>
  <si>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</si>
  <si>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</si>
  <si>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</si>
  <si>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</si>
  <si>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</si>
  <si>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</si>
  <si>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</si>
  <si>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</si>
  <si>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</si>
  <si>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</si>
  <si>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</si>
  <si>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</si>
  <si>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</si>
  <si>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</si>
  <si>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</si>
  <si>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</si>
  <si>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</si>
  <si>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</si>
  <si>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</si>
  <si>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</si>
  <si>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</si>
  <si>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</si>
  <si>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</si>
  <si>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</si>
  <si>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</si>
  <si>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</si>
  <si>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</si>
  <si>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</si>
  <si>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</si>
  <si>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</si>
  <si>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</si>
  <si>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</si>
  <si>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</si>
  <si>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</si>
  <si>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</si>
  <si>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</si>
  <si>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</si>
  <si>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</si>
  <si>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</si>
  <si>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</si>
  <si>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</si>
  <si>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</si>
  <si>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</si>
  <si>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</si>
  <si>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</si>
  <si>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</si>
  <si>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</si>
  <si>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</si>
  <si>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</si>
  <si>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</si>
  <si>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</si>
  <si>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</si>
  <si>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</si>
  <si>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</si>
  <si>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</si>
  <si>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</si>
  <si>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</si>
  <si>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</si>
  <si>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</si>
  <si>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</si>
  <si>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</si>
  <si>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</si>
  <si>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</si>
  <si>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</si>
  <si>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</si>
  <si>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</si>
  <si>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</si>
  <si>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</si>
  <si>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</si>
  <si>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</si>
  <si>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</si>
  <si>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</si>
  <si>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</si>
  <si>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</si>
  <si>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</si>
  <si>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</si>
  <si>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</si>
  <si>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</si>
  <si>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</si>
  <si>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</si>
  <si>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</si>
  <si>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</si>
  <si>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</si>
  <si>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</si>
  <si>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</si>
  <si>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</si>
  <si>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</si>
  <si>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</si>
  <si>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</si>
  <si>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</si>
  <si>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</si>
  <si>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</si>
  <si>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</si>
  <si>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</si>
  <si>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</si>
  <si>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</si>
  <si>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</si>
  <si>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</si>
  <si>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</si>
  <si>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</si>
  <si>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</si>
  <si>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</si>
  <si>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</si>
  <si>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</si>
  <si>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</si>
  <si>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</si>
  <si>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</si>
  <si>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</si>
  <si>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</si>
  <si>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</si>
  <si>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</si>
  <si>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</si>
  <si>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</si>
  <si>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</si>
  <si>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</si>
  <si>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</si>
  <si>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</si>
  <si>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</si>
  <si>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</si>
  <si>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</si>
  <si>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</si>
  <si>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</si>
  <si>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</si>
  <si>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</si>
  <si>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</si>
  <si>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</si>
  <si>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</si>
  <si>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</si>
  <si>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</si>
  <si>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</si>
  <si>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</si>
  <si>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</si>
  <si>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</si>
  <si>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</si>
  <si>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</si>
  <si>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</si>
  <si>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</si>
  <si>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</si>
  <si>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</si>
  <si>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</si>
  <si>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</si>
  <si>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</si>
  <si>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</si>
  <si>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</si>
  <si>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</si>
  <si>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</si>
  <si>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</si>
  <si>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</si>
  <si>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</si>
  <si>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</si>
  <si>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</si>
  <si>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</si>
  <si>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</si>
  <si>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</si>
  <si>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</si>
  <si>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</si>
  <si>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</si>
  <si>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</si>
  <si>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</si>
  <si>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</si>
  <si>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</si>
  <si>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</si>
  <si>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</si>
  <si>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</si>
  <si>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</si>
  <si>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</si>
  <si>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</si>
  <si>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</si>
  <si>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</si>
  <si>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</si>
  <si>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</si>
  <si>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</si>
  <si>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</si>
  <si>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</si>
  <si>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</si>
  <si>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</si>
  <si>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</si>
  <si>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</si>
  <si>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</si>
  <si>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</si>
  <si>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</si>
  <si>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</si>
  <si>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</si>
  <si>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</si>
  <si>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</si>
  <si>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</si>
  <si>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</si>
  <si>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</si>
  <si>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</si>
  <si>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</si>
  <si>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</si>
  <si>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</si>
  <si>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</si>
  <si>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</si>
  <si>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</si>
  <si>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</si>
  <si>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</si>
  <si>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</si>
  <si>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</si>
  <si>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</si>
  <si>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</si>
  <si>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</si>
  <si>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</si>
  <si>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</si>
  <si>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</si>
  <si>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</si>
  <si>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</si>
  <si>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</si>
  <si>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</si>
  <si>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</si>
  <si>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</si>
  <si>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</si>
  <si>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</si>
  <si>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</si>
  <si>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</si>
  <si>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</si>
  <si>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</si>
  <si>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</si>
  <si>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</si>
  <si>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</si>
  <si>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</si>
  <si>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</si>
  <si>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</si>
  <si>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</si>
  <si>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</si>
  <si>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</si>
  <si>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</si>
  <si>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</si>
  <si>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</si>
  <si>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</si>
  <si>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</si>
  <si>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</si>
  <si>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</si>
  <si>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</si>
  <si>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</si>
  <si>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</si>
  <si>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</si>
  <si>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</si>
  <si>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</si>
  <si>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</si>
  <si>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</si>
  <si>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</si>
  <si>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</si>
  <si>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</si>
  <si>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</si>
  <si>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</si>
  <si>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</si>
  <si>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</si>
  <si>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</si>
  <si>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</si>
  <si>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</si>
  <si>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</si>
  <si>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</si>
  <si>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</si>
  <si>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</si>
  <si>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</si>
  <si>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</si>
  <si>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</si>
  <si>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</si>
  <si>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</si>
  <si>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</si>
  <si>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</si>
  <si>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</si>
  <si>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</si>
  <si>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</si>
  <si>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</si>
  <si>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</si>
  <si>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</si>
  <si>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</si>
  <si>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</si>
  <si>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</si>
  <si>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</si>
  <si>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</si>
  <si>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</si>
  <si>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</si>
  <si>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</si>
  <si>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</si>
  <si>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</si>
  <si>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</si>
  <si>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</si>
  <si>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</si>
  <si>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</si>
  <si>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</si>
  <si>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</si>
  <si>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</si>
  <si>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</si>
  <si>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</si>
  <si>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</si>
  <si>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</si>
  <si>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</si>
  <si>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</si>
  <si>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</si>
  <si>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</si>
  <si>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</si>
  <si>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</si>
  <si>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</si>
  <si>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</si>
  <si>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</si>
  <si>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</si>
  <si>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</si>
  <si>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</si>
  <si>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</si>
  <si>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</si>
  <si>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</si>
  <si>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</si>
  <si>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</si>
  <si>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</si>
  <si>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</si>
  <si>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</si>
  <si>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</si>
  <si>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</si>
  <si>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</si>
  <si>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</si>
  <si>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</si>
  <si>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</si>
  <si>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</si>
  <si>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</si>
  <si>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</si>
  <si>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</si>
  <si>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</si>
  <si>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</si>
  <si>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</si>
  <si>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</si>
  <si>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</si>
  <si>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</si>
  <si>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</si>
  <si>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</si>
  <si>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</si>
  <si>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</si>
  <si>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</si>
  <si>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</si>
  <si>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</si>
  <si>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</si>
  <si>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</si>
  <si>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</si>
  <si>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</si>
  <si>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</si>
  <si>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</si>
  <si>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</si>
  <si>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</si>
  <si>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</si>
  <si>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</si>
  <si>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</si>
  <si>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</si>
  <si>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</si>
  <si>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</si>
  <si>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</si>
  <si>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</si>
  <si>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</si>
  <si>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</si>
  <si>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</si>
  <si>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</si>
  <si>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</si>
  <si>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</si>
  <si>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</si>
  <si>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</si>
  <si>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</si>
  <si>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</si>
  <si>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</si>
  <si>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</si>
  <si>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</si>
  <si>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</si>
  <si>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</si>
  <si>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</si>
  <si>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</si>
  <si>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</si>
  <si>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</si>
  <si>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</si>
  <si>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</si>
  <si>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</si>
  <si>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</si>
  <si>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</si>
  <si>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</si>
  <si>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</si>
  <si>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</si>
  <si>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</si>
  <si>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</si>
  <si>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</si>
  <si>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</si>
  <si>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</si>
  <si>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</si>
  <si>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</si>
  <si>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</si>
  <si>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</si>
  <si>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</si>
  <si>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</si>
  <si>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</si>
  <si>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</si>
  <si>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</si>
  <si>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</si>
  <si>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</si>
  <si>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</si>
  <si>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</si>
  <si>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</si>
  <si>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</si>
  <si>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</si>
  <si>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</si>
  <si>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</si>
  <si>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</si>
  <si>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</si>
  <si>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</si>
  <si>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</si>
  <si>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</si>
  <si>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</si>
  <si>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</si>
  <si>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</si>
  <si>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</si>
  <si>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</si>
  <si>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</si>
  <si>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</si>
  <si>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</si>
  <si>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</si>
  <si>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</si>
  <si>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</si>
  <si>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</si>
  <si>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</si>
  <si>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</si>
  <si>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</si>
  <si>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</si>
  <si>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</si>
  <si>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</si>
  <si>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</si>
  <si>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</si>
  <si>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</si>
  <si>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</si>
  <si>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</si>
  <si>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</si>
  <si>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</si>
  <si>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</si>
  <si>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</si>
  <si>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</si>
  <si>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</si>
  <si>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</si>
  <si>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</si>
  <si>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</si>
  <si>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</si>
  <si>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</si>
  <si>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</si>
  <si>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</si>
  <si>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</si>
  <si>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</si>
  <si>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</si>
  <si>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</si>
  <si>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</si>
  <si>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</si>
  <si>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</si>
  <si>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</si>
  <si>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</si>
  <si>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</si>
  <si>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</si>
  <si>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</si>
  <si>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</si>
  <si>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</si>
  <si>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</si>
  <si>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</si>
  <si>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</si>
  <si>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</si>
  <si>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</si>
  <si>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</si>
  <si>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</si>
  <si>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</si>
  <si>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</si>
  <si>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</si>
  <si>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</si>
  <si>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</si>
  <si>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</si>
  <si>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</si>
  <si>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</si>
  <si>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</si>
  <si>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</si>
  <si>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</si>
  <si>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</si>
  <si>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</si>
  <si>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</si>
  <si>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</si>
  <si>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</si>
  <si>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</si>
  <si>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</si>
  <si>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</si>
  <si>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</si>
  <si>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</si>
  <si>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</si>
  <si>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</si>
  <si>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</si>
  <si>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</si>
  <si>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</si>
  <si>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</si>
  <si>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</si>
  <si>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</si>
  <si>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</si>
  <si>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</si>
  <si>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</si>
  <si>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</si>
  <si>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</si>
  <si>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</si>
  <si>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</si>
  <si>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</si>
  <si>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</si>
  <si>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</si>
  <si>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</si>
  <si>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</si>
  <si>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</si>
  <si>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</si>
  <si>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</si>
  <si>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</si>
  <si>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</si>
  <si>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</si>
  <si>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</si>
  <si>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</si>
  <si>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</si>
  <si>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</si>
  <si>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</si>
  <si>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</si>
  <si>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</si>
  <si>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</si>
  <si>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</si>
  <si>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</si>
  <si>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</si>
  <si>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</si>
  <si>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</si>
  <si>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</si>
  <si>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</si>
  <si>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</si>
  <si>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</si>
  <si>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</si>
  <si>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</si>
  <si>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</si>
  <si>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</si>
  <si>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</si>
  <si>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</si>
  <si>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</si>
  <si>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</si>
  <si>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</si>
  <si>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</si>
  <si>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</si>
  <si>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</si>
  <si>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</si>
  <si>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</si>
  <si>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</si>
  <si>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</si>
  <si>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</si>
  <si>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</si>
  <si>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</si>
  <si>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</si>
  <si>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</si>
  <si>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</si>
  <si>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</si>
  <si>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</si>
  <si>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</si>
  <si>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</si>
  <si>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</si>
  <si>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</si>
  <si>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</si>
  <si>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</si>
  <si>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</si>
  <si>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</si>
  <si>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</si>
  <si>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</si>
  <si>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</si>
  <si>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</si>
  <si>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</si>
  <si>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</si>
  <si>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</si>
  <si>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</si>
  <si>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</si>
  <si>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</si>
  <si>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</si>
  <si>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</si>
  <si>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</si>
  <si>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</si>
  <si>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</si>
  <si>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</si>
  <si>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</si>
  <si>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</si>
  <si>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</si>
  <si>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</si>
  <si>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</si>
  <si>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</si>
  <si>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</si>
  <si>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</si>
  <si>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</si>
  <si>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</si>
  <si>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</si>
  <si>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</si>
  <si>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</si>
  <si>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</si>
  <si>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</si>
  <si>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</si>
  <si>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</si>
  <si>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</si>
  <si>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</si>
  <si>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</si>
  <si>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</si>
  <si>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</si>
  <si>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</si>
  <si>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</si>
  <si>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</si>
  <si>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</si>
  <si>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</si>
  <si>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</si>
  <si>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</si>
  <si>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</si>
  <si>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</si>
  <si>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</si>
  <si>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</si>
  <si>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</si>
  <si>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</si>
  <si>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</si>
  <si>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</si>
  <si>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</si>
  <si>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</si>
  <si>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</si>
  <si>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</si>
  <si>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</si>
  <si>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</si>
  <si>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</si>
  <si>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</si>
  <si>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</si>
  <si>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</si>
  <si>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</si>
  <si>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</si>
  <si>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</si>
  <si>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</si>
  <si>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</si>
  <si>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</si>
  <si>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</si>
  <si>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</si>
  <si>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</si>
  <si>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</si>
  <si>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</si>
  <si>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</si>
  <si>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</si>
  <si>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</si>
  <si>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</si>
  <si>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</si>
  <si>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</si>
  <si>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</si>
  <si>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</si>
  <si>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</si>
  <si>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</si>
  <si>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</si>
  <si>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</si>
  <si>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</si>
  <si>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</si>
  <si>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</si>
  <si>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</si>
  <si>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</si>
  <si>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</si>
  <si>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</si>
  <si>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</si>
  <si>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</si>
  <si>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</si>
  <si>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</si>
  <si>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</si>
  <si>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</si>
  <si>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</si>
  <si>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</si>
  <si>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</si>
  <si>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</si>
  <si>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</si>
  <si>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</si>
  <si>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</si>
  <si>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</si>
  <si>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</si>
  <si>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</si>
  <si>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</si>
  <si>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</si>
  <si>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</si>
  <si>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</si>
  <si>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</si>
  <si>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</si>
  <si>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</si>
  <si>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</si>
  <si>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</si>
  <si>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</si>
  <si>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</si>
  <si>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</si>
  <si>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</si>
  <si>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</si>
  <si>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</si>
  <si>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</si>
  <si>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</si>
  <si>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</si>
  <si>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</si>
  <si>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</si>
  <si>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</si>
  <si>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</si>
  <si>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</si>
  <si>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</si>
  <si>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</si>
  <si>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</si>
  <si>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</si>
  <si>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</si>
  <si>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</si>
  <si>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</si>
  <si>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</si>
  <si>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</si>
  <si>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</si>
  <si>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</si>
  <si>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</si>
  <si>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</si>
  <si>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</si>
  <si>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</si>
  <si>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</si>
  <si>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</si>
  <si>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</si>
  <si>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</si>
  <si>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</si>
  <si>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</si>
  <si>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</si>
  <si>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</si>
  <si>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</si>
  <si>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</si>
  <si>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</si>
  <si>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</si>
  <si>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</si>
  <si>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</si>
  <si>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</si>
  <si>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</si>
  <si>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</si>
  <si>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</si>
  <si>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</si>
  <si>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</si>
  <si>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</si>
  <si>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</si>
  <si>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</si>
  <si>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</si>
  <si>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</si>
  <si>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</si>
  <si>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</si>
  <si>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</si>
  <si>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</si>
  <si>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</si>
  <si>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</si>
  <si>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</si>
  <si>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</si>
  <si>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</si>
  <si>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</si>
  <si>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</si>
  <si>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</si>
  <si>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</si>
  <si>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</si>
  <si>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</si>
  <si>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</si>
  <si>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</si>
  <si>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</si>
  <si>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</si>
  <si>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</si>
  <si>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</si>
  <si>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</si>
  <si>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</si>
  <si>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</si>
  <si>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</si>
  <si>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</si>
  <si>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</si>
  <si>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</si>
  <si>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</si>
  <si>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</si>
  <si>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</si>
  <si>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</si>
  <si>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</si>
  <si>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</si>
  <si>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</si>
  <si>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</si>
  <si>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</si>
  <si>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</si>
  <si>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</si>
  <si>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</si>
  <si>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</si>
  <si>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</si>
  <si>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</si>
  <si>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</si>
  <si>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</si>
  <si>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</si>
  <si>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</si>
  <si>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</si>
  <si>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</si>
  <si>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</si>
  <si>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</si>
  <si>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</si>
  <si>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</si>
  <si>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</si>
  <si>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</si>
  <si>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</si>
  <si>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</si>
  <si>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</si>
  <si>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</si>
  <si>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</si>
  <si>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</si>
  <si>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</si>
  <si>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</si>
  <si>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</si>
  <si>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</si>
  <si>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</si>
  <si>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</si>
  <si>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</si>
  <si>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</si>
  <si>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</si>
  <si>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</si>
  <si>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</si>
  <si>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</si>
  <si>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</si>
  <si>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</si>
  <si>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</si>
  <si>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</si>
  <si>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</si>
  <si>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</si>
  <si>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</si>
  <si>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</si>
  <si>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</si>
  <si>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</si>
  <si>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</si>
  <si>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</si>
  <si>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</si>
  <si>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</si>
  <si>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</si>
  <si>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</si>
  <si>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</si>
  <si>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</si>
  <si>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</si>
  <si>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</si>
  <si>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</si>
  <si>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</si>
  <si>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</si>
  <si>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</si>
  <si>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</si>
  <si>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</si>
  <si>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</si>
  <si>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</si>
  <si>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</si>
  <si>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</si>
  <si>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</si>
  <si>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</si>
  <si>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</si>
  <si>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</si>
  <si>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</si>
  <si>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</si>
  <si>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</si>
  <si>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</si>
  <si>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</si>
  <si>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</si>
  <si>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</si>
  <si>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</si>
  <si>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</si>
  <si>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</si>
  <si>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</si>
  <si>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</si>
  <si>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</si>
  <si>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</si>
  <si>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</si>
  <si>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</si>
  <si>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</si>
  <si>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</si>
  <si>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</si>
  <si>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</si>
  <si>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</si>
  <si>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</si>
  <si>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</si>
  <si>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</si>
  <si>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</si>
  <si>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</si>
  <si>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</si>
  <si>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</si>
  <si>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</si>
  <si>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</si>
  <si>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</si>
  <si>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</si>
  <si>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</si>
  <si>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</si>
  <si>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</si>
  <si>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</si>
  <si>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</si>
  <si>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</si>
  <si>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</si>
  <si>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</si>
  <si>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</si>
  <si>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</si>
  <si>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</si>
  <si>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</si>
  <si>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</si>
  <si>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</si>
  <si>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</si>
  <si>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</si>
  <si>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</si>
  <si>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</si>
  <si>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</si>
  <si>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</si>
  <si>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</si>
  <si>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</si>
  <si>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</si>
  <si>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</si>
  <si>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</si>
  <si>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</si>
  <si>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</si>
  <si>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</si>
  <si>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</si>
  <si>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</si>
  <si>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</si>
  <si>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</si>
  <si>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</si>
  <si>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</si>
  <si>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</si>
  <si>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</si>
  <si>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</si>
  <si>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</si>
  <si>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</si>
  <si>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</si>
  <si>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</si>
  <si>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</si>
  <si>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</si>
  <si>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</si>
  <si>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</si>
  <si>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</si>
  <si>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</si>
  <si>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</si>
  <si>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</si>
  <si>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</si>
  <si>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</si>
  <si>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</si>
  <si>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</si>
  <si>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</si>
  <si>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</si>
  <si>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</si>
  <si>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</si>
  <si>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</si>
  <si>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</si>
  <si>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</si>
  <si>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</si>
  <si>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</si>
  <si>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</si>
  <si>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</si>
  <si>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</si>
  <si>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</si>
  <si>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</si>
  <si>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</si>
  <si>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</si>
  <si>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</si>
  <si>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</si>
  <si>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</si>
  <si>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</si>
  <si>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</si>
  <si>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</si>
  <si>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</si>
  <si>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</si>
  <si>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</si>
  <si>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</si>
  <si>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</si>
  <si>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</si>
  <si>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</si>
  <si>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</si>
  <si>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</si>
  <si>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</si>
  <si>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</si>
  <si>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</si>
  <si>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</si>
  <si>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</si>
  <si>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</si>
  <si>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</si>
  <si>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</si>
  <si>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</si>
  <si>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</si>
  <si>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</si>
  <si>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</si>
  <si>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</si>
  <si>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</si>
  <si>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</si>
  <si>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</si>
  <si>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</si>
  <si>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</si>
  <si>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</si>
  <si>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</si>
  <si>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</si>
  <si>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</si>
  <si>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</si>
  <si>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</si>
  <si>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</si>
  <si>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</si>
  <si>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</si>
  <si>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</si>
  <si>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</si>
  <si>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</si>
  <si>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</si>
  <si>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</si>
  <si>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</si>
  <si>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</si>
  <si>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</si>
  <si>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</si>
  <si>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</si>
  <si>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</si>
  <si>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</si>
  <si>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</si>
  <si>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</si>
  <si>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</si>
  <si>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</si>
  <si>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</si>
  <si>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</si>
  <si>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</si>
  <si>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</si>
  <si>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</si>
  <si>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</si>
  <si>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</si>
  <si>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</si>
  <si>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</si>
  <si>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</si>
  <si>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</si>
  <si>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</si>
  <si>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</si>
  <si>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</si>
  <si>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</si>
  <si>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</si>
  <si>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</si>
  <si>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</si>
  <si>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</si>
  <si>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</si>
  <si>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</si>
  <si>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</si>
  <si>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</si>
  <si>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</si>
  <si>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</si>
  <si>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</si>
  <si>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</si>
  <si>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</si>
  <si>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</si>
  <si>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</si>
  <si>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</si>
  <si>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</si>
  <si>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</si>
  <si>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</si>
  <si>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</si>
  <si>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</si>
  <si>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</si>
  <si>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</si>
  <si>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</si>
  <si>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</si>
  <si>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</si>
  <si>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</si>
  <si>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</si>
  <si>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</si>
  <si>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</si>
  <si>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</si>
  <si>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</si>
  <si>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</si>
  <si>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</si>
  <si>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</si>
  <si>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</si>
  <si>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</si>
  <si>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</si>
  <si>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</si>
  <si>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</si>
  <si>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</si>
  <si>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</si>
  <si>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</si>
  <si>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</si>
  <si>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</si>
  <si>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</si>
  <si>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</si>
  <si>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</si>
  <si>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</si>
  <si>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</si>
  <si>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</si>
  <si>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</si>
  <si>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</si>
  <si>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</si>
  <si>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</si>
  <si>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</si>
  <si>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</si>
  <si>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</si>
  <si>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</si>
  <si>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</si>
  <si>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</si>
  <si>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</si>
  <si>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</si>
  <si>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</si>
  <si>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</si>
  <si>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</si>
  <si>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</si>
  <si>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</si>
  <si>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</si>
  <si>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</si>
  <si>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</si>
  <si>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</si>
  <si>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</si>
  <si>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</si>
  <si>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</si>
  <si>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</si>
  <si>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</si>
  <si>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</si>
  <si>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</si>
  <si>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</si>
  <si>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</si>
  <si>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</si>
  <si>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</si>
  <si>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</si>
  <si>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</si>
  <si>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</si>
  <si>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</si>
  <si>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</si>
  <si>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</si>
  <si>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</si>
  <si>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</si>
  <si>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</si>
  <si>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</si>
  <si>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</si>
  <si>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</si>
  <si>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</si>
  <si>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</si>
  <si>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</si>
  <si>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</si>
  <si>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</si>
  <si>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</si>
  <si>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</si>
  <si>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</si>
  <si>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</si>
  <si>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</si>
  <si>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</si>
  <si>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</si>
  <si>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</si>
  <si>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</si>
  <si>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</si>
  <si>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</si>
  <si>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</si>
  <si>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</si>
  <si>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</si>
  <si>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</si>
  <si>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</si>
  <si>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</si>
  <si>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</si>
  <si>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</si>
  <si>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</si>
  <si>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</si>
  <si>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</si>
  <si>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</si>
  <si>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</si>
  <si>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</si>
  <si>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</si>
  <si>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</si>
  <si>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</si>
  <si>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</si>
  <si>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</si>
  <si>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</si>
  <si>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</si>
  <si>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</si>
  <si>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</si>
  <si>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</si>
  <si>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</si>
  <si>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</si>
  <si>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</si>
  <si>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</si>
  <si>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</si>
  <si>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</si>
  <si>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</si>
  <si>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</si>
  <si>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</si>
  <si>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</si>
  <si>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</si>
  <si>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</si>
  <si>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</si>
  <si>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</si>
  <si>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</si>
  <si>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</si>
  <si>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</si>
  <si>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</si>
  <si>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</si>
  <si>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</si>
  <si>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</si>
  <si>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</si>
  <si>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</si>
  <si>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</si>
  <si>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</si>
  <si>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</si>
  <si>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</si>
  <si>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</si>
  <si>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</si>
  <si>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</si>
  <si>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</si>
  <si>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</si>
  <si>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</si>
  <si>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</si>
  <si>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</si>
  <si>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</si>
  <si>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</si>
  <si>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</si>
  <si>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</si>
  <si>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</si>
  <si>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</si>
  <si>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</si>
  <si>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</si>
  <si>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</si>
  <si>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</si>
  <si>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</si>
  <si>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</si>
  <si>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</si>
  <si>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</si>
  <si>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</si>
  <si>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</si>
  <si>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</si>
  <si>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</si>
  <si>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</si>
  <si>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</si>
  <si>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</si>
  <si>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</si>
  <si>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</si>
  <si>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</si>
  <si>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</si>
  <si>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</si>
  <si>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</si>
  <si>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</si>
  <si>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</si>
  <si>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</si>
  <si>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</si>
  <si>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</si>
  <si>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</si>
  <si>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</si>
  <si>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</si>
  <si>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</si>
  <si>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</si>
  <si>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</si>
  <si>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</si>
  <si>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</si>
  <si>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</si>
  <si>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</si>
  <si>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</si>
  <si>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</si>
  <si>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</si>
  <si>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</si>
  <si>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</si>
  <si>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</si>
  <si>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</si>
  <si>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</si>
  <si>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</si>
  <si>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</si>
  <si>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</si>
  <si>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</si>
  <si>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</si>
  <si>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</si>
  <si>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</si>
  <si>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</si>
  <si>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</si>
  <si>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</si>
  <si>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</si>
  <si>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</si>
  <si>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</si>
  <si>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</si>
  <si>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</si>
  <si>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</si>
  <si>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</si>
  <si>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</si>
  <si>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</si>
  <si>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</si>
  <si>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</si>
  <si>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</si>
  <si>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</si>
  <si>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</si>
  <si>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</si>
  <si>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</si>
  <si>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</si>
  <si>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</si>
  <si>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</si>
  <si>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</si>
  <si>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</si>
  <si>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</si>
  <si>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</si>
  <si>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</si>
  <si>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</si>
  <si>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</si>
  <si>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</si>
  <si>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</si>
  <si>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</si>
  <si>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</si>
  <si>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</si>
  <si>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</si>
  <si>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</si>
  <si>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</si>
  <si>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</si>
  <si>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</si>
  <si>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</si>
  <si>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</si>
  <si>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</si>
  <si>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</si>
  <si>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</si>
  <si>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</si>
  <si>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</si>
  <si>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</si>
  <si>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</si>
  <si>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</si>
  <si>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</si>
  <si>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</si>
  <si>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</si>
  <si>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</si>
  <si>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</si>
  <si>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</si>
  <si>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</si>
  <si>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</si>
  <si>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</si>
  <si>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</si>
  <si>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</si>
  <si>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</si>
  <si>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</si>
  <si>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</si>
  <si>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</si>
  <si>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</si>
  <si>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</si>
  <si>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</si>
  <si>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</si>
  <si>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</si>
  <si>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</si>
  <si>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</si>
  <si>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</si>
  <si>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</si>
  <si>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</si>
  <si>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</si>
  <si>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</si>
  <si>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</si>
  <si>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</si>
  <si>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</si>
  <si>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</si>
  <si>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</si>
  <si>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</si>
  <si>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</si>
  <si>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</si>
  <si>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</si>
  <si>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</si>
  <si>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</si>
  <si>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</si>
  <si>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</si>
  <si>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</si>
  <si>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</si>
  <si>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</si>
  <si>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</si>
  <si>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</si>
  <si>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</si>
  <si>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</si>
  <si>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</si>
  <si>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</si>
  <si>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</si>
  <si>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</si>
  <si>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</si>
  <si>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</si>
  <si>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</si>
  <si>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</si>
  <si>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</si>
  <si>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</si>
  <si>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</si>
  <si>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</si>
  <si>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</si>
  <si>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</si>
  <si>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</si>
  <si>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</si>
  <si>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</si>
  <si>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</si>
  <si>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</si>
  <si>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</si>
  <si>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</si>
  <si>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</si>
  <si>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</si>
  <si>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</si>
  <si>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</si>
  <si>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</si>
  <si>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</si>
  <si>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</si>
  <si>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</si>
  <si>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</si>
  <si>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</si>
  <si>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</si>
  <si>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</si>
  <si>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</si>
  <si>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</si>
  <si>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</si>
  <si>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</si>
  <si>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</si>
  <si>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</si>
  <si>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</si>
  <si>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</si>
  <si>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</si>
  <si>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</si>
  <si>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</si>
  <si>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</si>
  <si>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</si>
  <si>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</si>
  <si>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</si>
  <si>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</si>
  <si>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</si>
  <si>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</si>
  <si>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</si>
  <si>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</si>
  <si>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</si>
  <si>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</si>
  <si>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</si>
  <si>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</si>
  <si>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</si>
  <si>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</si>
  <si>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</si>
  <si>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</si>
  <si>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</si>
  <si>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</si>
  <si>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</si>
  <si>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</si>
  <si>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</si>
  <si>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</si>
  <si>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</si>
  <si>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</si>
  <si>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</si>
  <si>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</si>
  <si>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</si>
  <si>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</si>
  <si>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</si>
  <si>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</si>
  <si>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</si>
  <si>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</si>
  <si>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</si>
  <si>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</si>
  <si>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</si>
  <si>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</si>
  <si>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</si>
  <si>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</si>
  <si>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</si>
  <si>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</si>
  <si>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</si>
  <si>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</si>
  <si>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</si>
  <si>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</si>
  <si>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</si>
  <si>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</si>
  <si>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</si>
  <si>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</si>
  <si>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</si>
  <si>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</si>
  <si>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</si>
  <si>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</si>
  <si>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</si>
  <si>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</si>
  <si>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</si>
  <si>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</si>
  <si>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</si>
  <si>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</si>
  <si>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</si>
  <si>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</si>
  <si>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</si>
  <si>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</si>
  <si>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</si>
  <si>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</si>
  <si>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</si>
  <si>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</si>
  <si>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</si>
  <si>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</si>
  <si>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</si>
  <si>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</si>
  <si>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</si>
  <si>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</si>
  <si>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</si>
  <si>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</si>
  <si>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</si>
  <si>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</si>
  <si>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</si>
  <si>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</si>
  <si>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</si>
  <si>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</si>
  <si>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</si>
  <si>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</si>
  <si>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</si>
  <si>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</si>
  <si>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</si>
  <si>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</si>
  <si>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</si>
  <si>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</si>
  <si>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</si>
  <si>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</si>
  <si>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</si>
  <si>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</si>
  <si>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</si>
  <si>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</si>
  <si>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</si>
  <si>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</si>
  <si>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</si>
  <si>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</si>
  <si>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</si>
  <si>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</si>
  <si>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</si>
  <si>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</si>
  <si>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</si>
  <si>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</si>
  <si>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</si>
  <si>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</si>
  <si>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</si>
  <si>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</si>
  <si>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</si>
  <si>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</si>
  <si>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</si>
  <si>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</si>
  <si>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</si>
  <si>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</si>
  <si>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</si>
  <si>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</si>
  <si>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</si>
  <si>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</si>
  <si>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</si>
  <si>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</si>
  <si>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</si>
  <si>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</si>
  <si>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</si>
  <si>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</si>
  <si>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</si>
  <si>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</si>
  <si>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</si>
  <si>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</si>
  <si>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</si>
  <si>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</si>
  <si>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</si>
  <si>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</si>
  <si>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</si>
  <si>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</si>
  <si>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</si>
  <si>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</si>
  <si>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</si>
  <si>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</si>
  <si>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</si>
  <si>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</si>
  <si>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</si>
  <si>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</si>
  <si>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</si>
  <si>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</si>
  <si>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</si>
  <si>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</si>
  <si>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</si>
  <si>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</si>
  <si>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</si>
  <si>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</si>
  <si>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</si>
  <si>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</si>
  <si>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</si>
  <si>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</si>
  <si>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</si>
  <si>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</si>
  <si>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</si>
  <si>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</si>
  <si>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</si>
  <si>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</si>
  <si>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</si>
  <si>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</si>
  <si>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</si>
  <si>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</si>
  <si>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</si>
  <si>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</si>
  <si>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</si>
  <si>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</si>
  <si>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</si>
  <si>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</si>
  <si>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</si>
  <si>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</si>
  <si>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</si>
  <si>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</si>
  <si>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</si>
  <si>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</si>
  <si>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</si>
  <si>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</si>
  <si>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</si>
  <si>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</si>
  <si>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</si>
  <si>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</si>
  <si>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</si>
  <si>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</si>
  <si>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</si>
  <si>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</si>
  <si>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</si>
  <si>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</si>
  <si>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</si>
  <si>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</si>
  <si>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</si>
  <si>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</si>
  <si>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</si>
  <si>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</si>
  <si>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</si>
  <si>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</si>
  <si>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</si>
  <si>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</si>
  <si>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</si>
  <si>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</si>
  <si>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</si>
  <si>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</si>
  <si>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</si>
  <si>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</si>
  <si>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</si>
  <si>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</si>
  <si>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</si>
  <si>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</si>
  <si>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</si>
  <si>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</si>
  <si>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</si>
  <si>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</si>
  <si>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</si>
  <si>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</si>
  <si>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</si>
  <si>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</si>
  <si>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</si>
  <si>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</si>
  <si>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</si>
  <si>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</si>
  <si>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</si>
  <si>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</si>
  <si>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</si>
  <si>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</si>
  <si>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</si>
  <si>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</si>
  <si>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</si>
  <si>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</si>
  <si>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</si>
  <si>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</si>
  <si>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</si>
  <si>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</si>
  <si>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</si>
  <si>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</si>
  <si>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</si>
  <si>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</si>
  <si>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</si>
  <si>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</si>
  <si>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</si>
  <si>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</si>
  <si>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</si>
  <si>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</si>
  <si>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</si>
  <si>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</si>
  <si>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</si>
  <si>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</si>
  <si>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</si>
  <si>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</si>
  <si>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</si>
  <si>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</si>
  <si>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</si>
  <si>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</si>
  <si>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</si>
  <si>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</si>
  <si>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</si>
  <si>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</si>
  <si>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</si>
  <si>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</si>
  <si>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</si>
  <si>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</si>
  <si>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</si>
  <si>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</si>
  <si>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</si>
  <si>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</si>
  <si>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</si>
  <si>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</si>
  <si>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</si>
  <si>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</si>
  <si>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</si>
  <si>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</si>
  <si>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</si>
  <si>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</si>
  <si>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</si>
  <si>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</si>
  <si>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</si>
  <si>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</si>
  <si>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</si>
  <si>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</si>
  <si>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</si>
  <si>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</si>
  <si>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</si>
  <si>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</si>
  <si>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</si>
  <si>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</si>
  <si>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</si>
  <si>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</si>
  <si>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</si>
  <si>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</si>
  <si>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</si>
  <si>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</si>
  <si>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</si>
  <si>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</si>
  <si>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</si>
  <si>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</si>
  <si>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</si>
  <si>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</si>
  <si>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</si>
  <si>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</si>
  <si>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</si>
  <si>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</si>
  <si>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</si>
  <si>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</si>
  <si>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</si>
  <si>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</si>
  <si>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</si>
  <si>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</si>
  <si>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</si>
  <si>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</si>
  <si>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</si>
  <si>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</si>
  <si>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</si>
  <si>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</si>
  <si>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</si>
  <si>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</si>
  <si>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</si>
  <si>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</si>
  <si>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</si>
  <si>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</si>
  <si>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</si>
  <si>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</si>
  <si>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</si>
  <si>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</si>
  <si>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</si>
  <si>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</si>
  <si>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</si>
  <si>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</si>
  <si>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</si>
  <si>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</si>
  <si>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</si>
  <si>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</si>
  <si>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</si>
  <si>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</si>
  <si>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</si>
  <si>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</si>
  <si>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</si>
  <si>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</si>
  <si>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</si>
  <si>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</si>
  <si>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</si>
  <si>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</si>
  <si>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</si>
  <si>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</si>
  <si>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</si>
  <si>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</si>
  <si>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</si>
  <si>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</si>
  <si>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</si>
  <si>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</si>
  <si>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</si>
  <si>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</si>
  <si>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</si>
  <si>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</si>
  <si>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</si>
  <si>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</si>
  <si>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</si>
  <si>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</si>
  <si>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</si>
  <si>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</si>
  <si>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</si>
  <si>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</si>
  <si>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</si>
  <si>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</si>
  <si>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</si>
  <si>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</si>
  <si>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</si>
  <si>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</si>
  <si>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</si>
  <si>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</si>
  <si>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</si>
  <si>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</si>
  <si>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</si>
  <si>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</si>
  <si>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</si>
  <si>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</si>
  <si>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</si>
  <si>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</si>
  <si>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</si>
  <si>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</si>
  <si>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</si>
  <si>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</si>
  <si>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</si>
  <si>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</si>
  <si>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</si>
  <si>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</si>
  <si>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</si>
  <si>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</si>
  <si>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</si>
  <si>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</si>
  <si>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</si>
  <si>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</si>
  <si>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</si>
  <si>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</si>
  <si>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</si>
  <si>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</si>
  <si>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</si>
  <si>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</si>
  <si>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</si>
  <si>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</si>
  <si>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</si>
  <si>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</si>
  <si>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</si>
  <si>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</si>
  <si>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</si>
  <si>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</si>
  <si>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</si>
  <si>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</si>
  <si>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</si>
  <si>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</si>
  <si>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</si>
  <si>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</si>
  <si>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</si>
  <si>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</si>
  <si>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</si>
  <si>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</si>
  <si>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</si>
  <si>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</si>
  <si>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</si>
  <si>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</si>
  <si>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</si>
  <si>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</si>
  <si>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</si>
  <si>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</si>
  <si>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</si>
  <si>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</si>
  <si>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</si>
  <si>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</si>
  <si>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</si>
  <si>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</si>
  <si>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</si>
  <si>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</si>
  <si>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</si>
  <si>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</si>
  <si>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</si>
  <si>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</si>
  <si>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</si>
  <si>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</si>
  <si>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</si>
  <si>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</si>
  <si>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</si>
  <si>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</si>
  <si>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</si>
  <si>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</si>
  <si>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</si>
  <si>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</si>
  <si>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</si>
  <si>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</si>
  <si>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</si>
  <si>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</si>
  <si>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</si>
  <si>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</si>
  <si>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</si>
  <si>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</si>
  <si>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</si>
  <si>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</si>
  <si>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</si>
  <si>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</si>
  <si>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</si>
  <si>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</si>
  <si>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</si>
  <si>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</si>
  <si>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</si>
  <si>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</si>
  <si>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</si>
  <si>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</si>
  <si>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</si>
  <si>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</si>
  <si>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</si>
  <si>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</si>
  <si>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</si>
  <si>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</si>
  <si>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</si>
  <si>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</si>
  <si>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</si>
  <si>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</si>
  <si>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</si>
  <si>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</si>
  <si>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</si>
  <si>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</si>
  <si>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</si>
  <si>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</si>
  <si>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</si>
  <si>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</si>
  <si>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</si>
  <si>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</si>
  <si>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</si>
  <si>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</si>
  <si>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</si>
  <si>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</si>
  <si>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</si>
  <si>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</si>
  <si>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</si>
  <si>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</si>
  <si>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</si>
  <si>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</si>
  <si>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</si>
  <si>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</si>
  <si>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</si>
  <si>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</si>
  <si>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</si>
  <si>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</si>
  <si>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</si>
  <si>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</si>
  <si>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</si>
  <si>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</si>
  <si>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</si>
  <si>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</si>
  <si>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</si>
  <si>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</si>
  <si>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</si>
  <si>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</si>
  <si>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</si>
  <si>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</si>
  <si>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</si>
  <si>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</si>
  <si>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</si>
  <si>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</si>
  <si>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</si>
  <si>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</si>
  <si>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</si>
  <si>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</si>
  <si>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</si>
  <si>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</si>
  <si>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</si>
  <si>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</si>
  <si>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</si>
  <si>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</si>
  <si>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</si>
  <si>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</si>
  <si>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</si>
  <si>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</si>
  <si>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</si>
  <si>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</si>
  <si>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</si>
  <si>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</si>
  <si>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</si>
  <si>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</si>
  <si>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</si>
  <si>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</si>
  <si>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</si>
  <si>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</si>
  <si>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</si>
  <si>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</si>
  <si>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</si>
  <si>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</si>
  <si>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</si>
  <si>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</si>
  <si>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</si>
  <si>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</si>
  <si>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</si>
  <si>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</si>
  <si>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</si>
  <si>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</si>
  <si>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</si>
  <si>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</si>
  <si>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</si>
  <si>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</si>
  <si>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</si>
  <si>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</si>
  <si>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</si>
  <si>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</si>
  <si>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</si>
  <si>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</si>
  <si>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</si>
  <si>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</si>
  <si>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</si>
  <si>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</si>
  <si>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</si>
  <si>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</si>
  <si>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</si>
  <si>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</si>
  <si>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</si>
  <si>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</si>
  <si>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</si>
  <si>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</si>
  <si>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</si>
  <si>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</si>
  <si>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</si>
  <si>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</si>
  <si>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</si>
  <si>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</si>
  <si>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</si>
  <si>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</si>
  <si>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</si>
  <si>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</si>
  <si>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</si>
  <si>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</si>
  <si>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</si>
  <si>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</si>
  <si>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</si>
  <si>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</si>
  <si>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</si>
  <si>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</si>
  <si>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</si>
  <si>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</si>
  <si>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</si>
  <si>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</si>
  <si>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</si>
  <si>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</si>
  <si>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</si>
  <si>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</si>
  <si>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</si>
  <si>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</si>
  <si>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</si>
  <si>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</si>
  <si>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</si>
  <si>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</si>
  <si>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</si>
  <si>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</si>
  <si>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</si>
  <si>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</si>
  <si>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</si>
  <si>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</si>
  <si>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</si>
  <si>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</si>
  <si>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</si>
  <si>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</si>
  <si>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</si>
  <si>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</si>
  <si>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</si>
  <si>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</si>
  <si>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</si>
  <si>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</si>
  <si>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</si>
  <si>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</si>
  <si>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</si>
  <si>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</si>
  <si>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</si>
  <si>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</si>
  <si>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</si>
  <si>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</si>
  <si>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</si>
  <si>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</si>
  <si>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</si>
  <si>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</si>
  <si>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</si>
  <si>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</si>
  <si>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</si>
  <si>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</si>
  <si>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</si>
  <si>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</si>
  <si>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</si>
  <si>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</si>
  <si>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</si>
  <si>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</si>
  <si>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</si>
  <si>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</si>
  <si>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</si>
  <si>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</si>
  <si>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</si>
  <si>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</si>
  <si>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</si>
  <si>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</si>
  <si>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</si>
  <si>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</si>
  <si>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</si>
  <si>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</si>
  <si>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</si>
  <si>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</si>
  <si>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</si>
  <si>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</si>
  <si>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</si>
  <si>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</si>
  <si>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</si>
  <si>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</si>
  <si>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</si>
  <si>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</si>
  <si>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</si>
  <si>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</si>
  <si>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</si>
  <si>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</si>
  <si>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</si>
  <si>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</si>
  <si>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</si>
  <si>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</si>
  <si>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</si>
  <si>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</si>
  <si>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</si>
  <si>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</si>
  <si>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</si>
  <si>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</si>
  <si>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</si>
  <si>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</si>
  <si>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</si>
  <si>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</si>
  <si>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</si>
  <si>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</si>
  <si>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</si>
  <si>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</si>
  <si>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</si>
  <si>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</si>
  <si>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</si>
  <si>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</si>
  <si>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</si>
  <si>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</si>
  <si>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</si>
  <si>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</si>
  <si>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</si>
  <si>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</si>
  <si>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</si>
  <si>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</si>
  <si>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</si>
  <si>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</si>
  <si>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</si>
  <si>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</si>
  <si>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</si>
  <si>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</si>
  <si>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</si>
  <si>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</si>
  <si>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</si>
  <si>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</si>
  <si>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</si>
  <si>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</si>
  <si>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</si>
  <si>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</si>
  <si>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</si>
  <si>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</si>
  <si>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</si>
  <si>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</si>
  <si>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</si>
  <si>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</si>
  <si>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</si>
  <si>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</si>
  <si>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</si>
  <si>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</si>
  <si>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</si>
  <si>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</si>
  <si>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</si>
  <si>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</si>
  <si>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</si>
  <si>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</si>
  <si>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</si>
  <si>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</si>
  <si>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</si>
  <si>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</si>
  <si>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</si>
  <si>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</si>
  <si>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</si>
  <si>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</si>
  <si>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</si>
  <si>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</si>
  <si>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</si>
  <si>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</si>
  <si>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</si>
  <si>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</si>
  <si>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</si>
  <si>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</si>
  <si>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</si>
  <si>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</si>
  <si>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</si>
  <si>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</si>
  <si>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</si>
  <si>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</si>
  <si>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</si>
  <si>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</si>
  <si>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</si>
  <si>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</si>
  <si>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</si>
  <si>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</si>
  <si>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</si>
  <si>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</si>
  <si>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</si>
  <si>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</si>
  <si>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</si>
  <si>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</si>
  <si>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</si>
  <si>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</si>
  <si>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</si>
  <si>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</si>
  <si>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</si>
  <si>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</si>
  <si>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</si>
  <si>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</si>
  <si>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</si>
  <si>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</si>
  <si>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</si>
  <si>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</si>
  <si>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</si>
  <si>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</si>
  <si>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</si>
  <si>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</si>
  <si>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</si>
  <si>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</si>
  <si>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</si>
  <si>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</si>
  <si>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</si>
  <si>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</si>
  <si>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</si>
  <si>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</si>
  <si>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</si>
  <si>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</si>
  <si>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</si>
  <si>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</si>
  <si>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</si>
  <si>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</si>
  <si>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</si>
  <si>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</si>
  <si>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</si>
  <si>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</si>
  <si>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</si>
  <si>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</si>
  <si>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</si>
  <si>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</si>
  <si>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</si>
  <si>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</si>
  <si>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</si>
  <si>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</si>
  <si>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</si>
  <si>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</si>
  <si>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</si>
  <si>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</si>
  <si>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</si>
  <si>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</si>
  <si>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</si>
  <si>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</si>
  <si>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</si>
  <si>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</si>
  <si>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</si>
  <si>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</si>
  <si>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</si>
  <si>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</si>
  <si>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</si>
  <si>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</si>
  <si>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</si>
  <si>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</si>
  <si>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</si>
  <si>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</si>
  <si>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</si>
  <si>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</si>
  <si>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</si>
  <si>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</si>
  <si>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</si>
  <si>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</si>
  <si>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</si>
  <si>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</si>
  <si>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</si>
  <si>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</si>
  <si>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</si>
  <si>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</si>
  <si>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</si>
  <si>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</si>
  <si>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</si>
  <si>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</si>
  <si>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</si>
  <si>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</si>
  <si>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</si>
  <si>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</si>
  <si>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</si>
  <si>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</si>
  <si>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</si>
  <si>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</si>
  <si>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</si>
  <si>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</si>
  <si>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</si>
  <si>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</si>
  <si>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</si>
  <si>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</si>
  <si>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</si>
  <si>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</si>
  <si>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</si>
  <si>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</si>
  <si>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</si>
  <si>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</si>
  <si>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</si>
  <si>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</si>
  <si>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</si>
  <si>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</si>
  <si>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</si>
  <si>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</si>
  <si>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</si>
  <si>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</si>
  <si>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</si>
  <si>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</si>
  <si>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</si>
  <si>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</si>
  <si>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</si>
  <si>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</si>
  <si>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</si>
  <si>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</si>
  <si>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</si>
  <si>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</si>
  <si>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</si>
  <si>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</si>
  <si>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</si>
  <si>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</si>
  <si>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</si>
  <si>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</si>
  <si>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</si>
  <si>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</si>
  <si>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</si>
  <si>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</si>
  <si>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</si>
  <si>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</si>
  <si>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</si>
  <si>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</si>
  <si>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</si>
  <si>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</si>
  <si>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</si>
  <si>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</si>
  <si>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</si>
  <si>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</si>
  <si>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</si>
  <si>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</si>
  <si>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</si>
  <si>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</si>
  <si>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</si>
  <si>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</si>
  <si>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</si>
  <si>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</si>
  <si>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</si>
  <si>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</si>
  <si>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</si>
  <si>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</si>
  <si>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</si>
  <si>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</si>
  <si>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</si>
  <si>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</si>
  <si>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</si>
  <si>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</si>
  <si>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</si>
  <si>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</si>
  <si>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</si>
  <si>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</si>
  <si>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</si>
  <si>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</si>
  <si>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</si>
  <si>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</si>
  <si>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</si>
  <si>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</si>
  <si>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</si>
  <si>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</si>
  <si>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</si>
  <si>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</si>
  <si>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</si>
  <si>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</si>
  <si>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</si>
  <si>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</si>
  <si>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</si>
  <si>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</si>
  <si>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</si>
  <si>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</si>
  <si>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</si>
  <si>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</si>
  <si>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</si>
  <si>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</si>
  <si>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</si>
  <si>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</si>
  <si>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</si>
  <si>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</si>
  <si>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</si>
  <si>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</si>
  <si>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</si>
  <si>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</si>
  <si>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</si>
  <si>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</si>
  <si>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</si>
  <si>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</si>
  <si>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</si>
  <si>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</si>
  <si>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</si>
  <si>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</si>
  <si>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</si>
  <si>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</si>
  <si>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</si>
  <si>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</si>
  <si>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</si>
  <si>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</si>
  <si>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</si>
  <si>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</si>
  <si>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</si>
  <si>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</si>
  <si>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</si>
  <si>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</si>
  <si>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</si>
  <si>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</si>
  <si>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</si>
  <si>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</si>
  <si>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</si>
  <si>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</si>
  <si>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</si>
  <si>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</si>
  <si>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</si>
  <si>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</si>
  <si>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</si>
  <si>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</si>
  <si>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</si>
  <si>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</si>
  <si>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</si>
  <si>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</si>
  <si>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</si>
  <si>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</si>
  <si>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</si>
  <si>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</si>
  <si>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</si>
  <si>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</si>
  <si>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</si>
  <si>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</si>
  <si>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</si>
  <si>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</si>
  <si>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</si>
  <si>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</si>
  <si>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</si>
  <si>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</si>
  <si>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</si>
  <si>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</si>
  <si>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</si>
  <si>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</si>
  <si>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</si>
  <si>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</si>
  <si>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</si>
  <si>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</si>
  <si>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</si>
  <si>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</si>
  <si>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</si>
  <si>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</si>
  <si>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</si>
  <si>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</si>
  <si>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</si>
  <si>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</si>
  <si>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</si>
  <si>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</si>
  <si>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</si>
  <si>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</si>
  <si>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</si>
  <si>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</si>
  <si>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</si>
  <si>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</si>
  <si>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</si>
  <si>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</si>
  <si>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</si>
  <si>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</si>
  <si>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</si>
  <si>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</si>
  <si>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</si>
  <si>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</si>
  <si>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</si>
  <si>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</si>
  <si>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</si>
  <si>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</si>
  <si>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</si>
  <si>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</si>
  <si>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</si>
  <si>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</si>
  <si>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</si>
  <si>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</si>
  <si>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</si>
  <si>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</si>
  <si>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</si>
  <si>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</si>
  <si>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</si>
  <si>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</si>
  <si>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</si>
  <si>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</si>
  <si>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</si>
  <si>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</si>
  <si>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</si>
  <si>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</si>
  <si>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</si>
  <si>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</si>
  <si>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</si>
  <si>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</si>
  <si>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</si>
  <si>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</si>
  <si>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</si>
  <si>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</si>
  <si>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</si>
  <si>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</si>
  <si>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</si>
  <si>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</si>
  <si>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</si>
  <si>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</si>
  <si>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</si>
  <si>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</si>
  <si>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</si>
  <si>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</si>
  <si>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</si>
  <si>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</si>
  <si>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</si>
  <si>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</si>
  <si>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</si>
  <si>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</si>
  <si>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</si>
  <si>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</si>
  <si>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</si>
  <si>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</si>
  <si>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</si>
  <si>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</si>
  <si>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</si>
  <si>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</si>
  <si>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</si>
  <si>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</si>
  <si>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</si>
  <si>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</si>
  <si>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</si>
  <si>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</si>
  <si>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</si>
  <si>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</si>
  <si>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</si>
  <si>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</si>
  <si>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</si>
  <si>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</si>
  <si>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</si>
  <si>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</si>
  <si>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</si>
  <si>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</si>
  <si>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</si>
  <si>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</si>
  <si>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</si>
  <si>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</si>
  <si>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</si>
  <si>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</si>
  <si>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</si>
  <si>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</si>
  <si>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</si>
  <si>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</si>
  <si>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</si>
  <si>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</si>
  <si>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</si>
  <si>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</si>
  <si>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</si>
  <si>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</si>
  <si>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</si>
  <si>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</si>
  <si>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</si>
  <si>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</si>
  <si>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</si>
  <si>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</si>
  <si>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</si>
  <si>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</si>
  <si>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</si>
  <si>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</si>
  <si>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</si>
  <si>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</si>
  <si>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</si>
  <si>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</si>
  <si>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</si>
  <si>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</si>
  <si>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</si>
  <si>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</si>
  <si>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</si>
  <si>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</si>
  <si>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</si>
  <si>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</si>
  <si>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</si>
  <si>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</si>
  <si>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</si>
  <si>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</si>
  <si>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</si>
  <si>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</si>
  <si>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</si>
  <si>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</si>
  <si>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</si>
  <si>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</si>
  <si>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</si>
  <si>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</si>
  <si>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</si>
  <si>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</si>
  <si>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</si>
  <si>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</si>
  <si>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</si>
  <si>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</si>
  <si>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</si>
  <si>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</si>
  <si>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</si>
  <si>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</si>
  <si>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</si>
  <si>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</si>
  <si>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</si>
  <si>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</si>
  <si>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</si>
  <si>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</si>
  <si>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</si>
  <si>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</si>
  <si>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</si>
  <si>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</si>
  <si>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</si>
  <si>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</si>
  <si>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</si>
  <si>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</si>
  <si>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</si>
  <si>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</si>
  <si>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</si>
  <si>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</si>
  <si>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</si>
  <si>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</si>
  <si>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</si>
  <si>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</si>
  <si>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</si>
  <si>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</si>
  <si>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</si>
  <si>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</si>
  <si>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</si>
  <si>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</si>
  <si>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</si>
  <si>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</si>
  <si>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</si>
  <si>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</si>
  <si>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</si>
  <si>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</si>
  <si>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</si>
  <si>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</si>
  <si>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</si>
  <si>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</si>
  <si>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</si>
  <si>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</si>
  <si>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</si>
  <si>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</si>
  <si>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</si>
  <si>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</si>
  <si>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</si>
  <si>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</si>
  <si>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</si>
  <si>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</si>
  <si>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</si>
  <si>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</si>
  <si>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</si>
  <si>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</si>
  <si>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</si>
  <si>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</si>
  <si>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</si>
  <si>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</si>
  <si>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</si>
  <si>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</si>
  <si>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</si>
  <si>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</si>
  <si>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</si>
  <si>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</si>
  <si>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</si>
  <si>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</si>
  <si>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</si>
  <si>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</si>
  <si>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</si>
  <si>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</si>
  <si>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</si>
  <si>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</si>
  <si>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</si>
  <si>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</si>
  <si>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</si>
  <si>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</si>
  <si>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</si>
  <si>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</si>
  <si>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</si>
  <si>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</si>
  <si>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</si>
  <si>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</si>
  <si>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</si>
  <si>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</si>
  <si>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</si>
  <si>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</si>
  <si>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</si>
  <si>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</si>
  <si>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</si>
  <si>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</si>
  <si>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</si>
  <si>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</si>
  <si>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</si>
  <si>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</si>
  <si>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</si>
  <si>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</si>
  <si>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</si>
  <si>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</si>
  <si>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</si>
  <si>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</si>
  <si>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</si>
  <si>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</si>
  <si>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</si>
  <si>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</si>
  <si>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</si>
  <si>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</si>
  <si>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</si>
  <si>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</si>
  <si>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</si>
  <si>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</si>
  <si>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</si>
  <si>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</si>
  <si>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</si>
  <si>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</si>
  <si>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</si>
  <si>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</si>
  <si>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</si>
  <si>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</si>
  <si>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</si>
  <si>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</si>
  <si>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</si>
  <si>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</si>
  <si>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</si>
  <si>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</si>
  <si>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</si>
  <si>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</si>
  <si>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</si>
  <si>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</si>
  <si>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</si>
  <si>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</si>
  <si>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</si>
  <si>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</si>
  <si>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</si>
  <si>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</si>
  <si>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</si>
  <si>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</si>
  <si>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</si>
  <si>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</si>
  <si>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</si>
  <si>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</si>
  <si>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</si>
  <si>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</si>
  <si>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</si>
  <si>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</si>
  <si>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</si>
  <si>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</si>
  <si>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</si>
  <si>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</si>
  <si>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</si>
  <si>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</si>
  <si>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</si>
  <si>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</si>
  <si>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</si>
  <si>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</si>
  <si>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</si>
  <si>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</si>
  <si>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</si>
  <si>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</si>
  <si>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</si>
  <si>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</si>
  <si>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</si>
  <si>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</si>
  <si>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</si>
  <si>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</si>
  <si>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</si>
  <si>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</si>
  <si>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</si>
  <si>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</si>
  <si>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</si>
  <si>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</si>
  <si>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</si>
  <si>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</si>
  <si>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</si>
  <si>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</si>
  <si>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</si>
  <si>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</si>
  <si>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</si>
  <si>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</si>
  <si>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</si>
  <si>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</si>
  <si>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</si>
  <si>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</si>
  <si>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</si>
  <si>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</si>
  <si>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</si>
  <si>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</si>
  <si>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</si>
  <si>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</si>
  <si>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</si>
  <si>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</si>
  <si>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</si>
  <si>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</si>
  <si>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</si>
  <si>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</si>
  <si>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</si>
  <si>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</si>
  <si>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</si>
  <si>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</si>
  <si>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</si>
  <si>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</si>
  <si>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</si>
  <si>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</si>
  <si>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</si>
  <si>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</si>
  <si>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</si>
  <si>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</si>
  <si>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</si>
  <si>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</si>
  <si>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</si>
  <si>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</si>
  <si>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</si>
  <si>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</si>
  <si>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</si>
  <si>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</si>
  <si>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</si>
  <si>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</si>
  <si>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</si>
  <si>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</si>
  <si>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</si>
  <si>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</si>
  <si>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</si>
  <si>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</si>
  <si>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</si>
  <si>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</si>
  <si>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</si>
  <si>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</si>
  <si>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</si>
  <si>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</si>
  <si>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</si>
  <si>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</si>
  <si>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</si>
  <si>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</si>
  <si>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</si>
  <si>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</si>
  <si>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</si>
  <si>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</si>
  <si>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</si>
  <si>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</si>
  <si>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</si>
  <si>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</si>
  <si>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</si>
  <si>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</si>
  <si>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</si>
  <si>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</si>
  <si>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</si>
  <si>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</si>
  <si>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</si>
  <si>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</si>
  <si>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</si>
  <si>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</si>
  <si>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</si>
  <si>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</si>
  <si>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</si>
  <si>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</si>
  <si>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</si>
  <si>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</si>
  <si>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</si>
  <si>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</si>
  <si>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</si>
  <si>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</si>
  <si>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</si>
  <si>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</si>
  <si>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</si>
  <si>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</si>
  <si>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</si>
  <si>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</si>
  <si>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</si>
  <si>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</si>
  <si>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</si>
  <si>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</si>
  <si>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</si>
  <si>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</si>
  <si>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</si>
  <si>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</si>
  <si>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</si>
  <si>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</si>
  <si>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</si>
  <si>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</si>
  <si>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</si>
  <si>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</si>
  <si>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</si>
  <si>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</si>
  <si>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</si>
  <si>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</si>
  <si>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</si>
  <si>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</si>
  <si>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</si>
  <si>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</si>
  <si>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</si>
  <si>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</si>
  <si>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</si>
  <si>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</si>
  <si>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</si>
  <si>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</si>
  <si>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</si>
  <si>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</si>
  <si>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</si>
  <si>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</si>
  <si>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</si>
  <si>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</si>
  <si>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</si>
  <si>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</si>
  <si>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</si>
  <si>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</si>
  <si>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</si>
  <si>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</si>
  <si>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</si>
  <si>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</si>
  <si>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</si>
  <si>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</si>
  <si>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</si>
  <si>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</si>
  <si>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</si>
  <si>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</si>
  <si>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</si>
  <si>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</si>
  <si>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</si>
  <si>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</si>
  <si>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</si>
  <si>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</si>
  <si>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</si>
  <si>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</si>
  <si>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</si>
  <si>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</si>
  <si>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</si>
  <si>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</si>
  <si>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</si>
  <si>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</si>
  <si>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</si>
  <si>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</si>
  <si>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</si>
  <si>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</si>
  <si>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</si>
  <si>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</si>
  <si>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</si>
  <si>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</si>
  <si>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</si>
  <si>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</si>
  <si>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</si>
  <si>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</si>
  <si>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</si>
  <si>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</si>
  <si>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</si>
  <si>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</si>
  <si>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</si>
  <si>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</si>
  <si>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</si>
  <si>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</si>
  <si>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</si>
  <si>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</si>
  <si>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</si>
  <si>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</si>
  <si>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</si>
  <si>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</si>
  <si>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</si>
  <si>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</si>
  <si>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</si>
  <si>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</si>
  <si>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</si>
  <si>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</si>
  <si>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</si>
  <si>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</si>
  <si>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</si>
  <si>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</si>
  <si>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</si>
  <si>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</si>
  <si>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</si>
  <si>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</si>
  <si>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</si>
  <si>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</si>
  <si>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</si>
  <si>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</si>
  <si>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</si>
  <si>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</si>
  <si>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</si>
  <si>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</si>
  <si>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</si>
  <si>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</si>
  <si>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</si>
  <si>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</si>
  <si>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</si>
  <si>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</si>
  <si>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</si>
  <si>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</si>
  <si>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</si>
  <si>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</si>
  <si>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</si>
  <si>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</si>
  <si>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</si>
  <si>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</si>
  <si>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</si>
  <si>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</si>
  <si>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</si>
  <si>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</si>
  <si>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</si>
  <si>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</si>
  <si>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</si>
  <si>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</si>
  <si>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</si>
  <si>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</si>
  <si>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</si>
  <si>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</si>
  <si>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</si>
  <si>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</si>
  <si>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</si>
  <si>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</si>
  <si>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</si>
  <si>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</si>
  <si>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</si>
  <si>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</si>
  <si>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</si>
  <si>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</si>
  <si>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</si>
  <si>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</si>
  <si>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</si>
  <si>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</si>
  <si>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</si>
  <si>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</si>
  <si>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</si>
  <si>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</si>
  <si>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</si>
  <si>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</si>
  <si>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</si>
  <si>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</si>
  <si>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</si>
  <si>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</si>
  <si>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</si>
  <si>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</si>
  <si>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</si>
  <si>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</si>
  <si>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</si>
  <si>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</si>
  <si>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</si>
  <si>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</si>
  <si>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</si>
  <si>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</si>
  <si>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</si>
  <si>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</si>
  <si>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</si>
  <si>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</si>
  <si>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</si>
  <si>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</si>
  <si>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</si>
  <si>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</si>
  <si>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</si>
  <si>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</si>
  <si>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</si>
  <si>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</si>
  <si>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</si>
  <si>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</si>
  <si>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</si>
  <si>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</si>
  <si>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</si>
  <si>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</si>
  <si>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</si>
  <si>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</si>
  <si>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</si>
  <si>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</si>
  <si>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</si>
  <si>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</si>
  <si>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</si>
  <si>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</si>
  <si>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</si>
  <si>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</si>
  <si>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</si>
  <si>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</si>
  <si>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</si>
  <si>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</si>
  <si>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</si>
  <si>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</si>
  <si>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</si>
  <si>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</si>
  <si>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</si>
  <si>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</si>
  <si>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</si>
  <si>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</si>
  <si>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</si>
  <si>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</si>
  <si>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</si>
  <si>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</si>
  <si>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</si>
  <si>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</si>
  <si>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</si>
  <si>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</si>
  <si>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</si>
  <si>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</si>
  <si>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</si>
  <si>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</si>
  <si>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</si>
  <si>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</si>
  <si>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</si>
  <si>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</si>
  <si>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</si>
  <si>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</si>
  <si>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</si>
  <si>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</si>
  <si>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</si>
  <si>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</si>
  <si>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</si>
  <si>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</si>
  <si>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</si>
  <si>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</si>
  <si>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</si>
  <si>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</si>
  <si>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</si>
  <si>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</si>
  <si>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</si>
  <si>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</si>
  <si>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</si>
  <si>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</si>
  <si>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</si>
  <si>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</si>
  <si>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</si>
  <si>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</si>
  <si>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</si>
  <si>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</si>
  <si>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</si>
  <si>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</si>
  <si>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</si>
  <si>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</si>
  <si>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</si>
  <si>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</si>
  <si>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</si>
  <si>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</si>
  <si>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</si>
  <si>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</si>
  <si>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</si>
  <si>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</si>
  <si>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</si>
  <si>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</si>
  <si>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</si>
  <si>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</si>
  <si>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</si>
  <si>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</si>
  <si>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</si>
  <si>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</si>
  <si>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</si>
  <si>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</si>
  <si>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</si>
  <si>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</si>
  <si>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</si>
  <si>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</si>
  <si>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</si>
  <si>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</si>
  <si>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</si>
  <si>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</si>
  <si>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</si>
  <si>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</si>
  <si>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</si>
  <si>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</si>
  <si>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</si>
  <si>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</si>
  <si>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</si>
  <si>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</si>
  <si>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</si>
  <si>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</si>
  <si>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</si>
  <si>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</si>
  <si>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</si>
  <si>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</si>
  <si>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</si>
  <si>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</si>
  <si>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</si>
  <si>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</si>
  <si>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</si>
  <si>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</si>
  <si>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</si>
  <si>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</si>
  <si>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</si>
  <si>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</si>
  <si>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</si>
  <si>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</si>
  <si>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</si>
  <si>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</si>
  <si>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</si>
  <si>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</si>
  <si>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</si>
  <si>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</si>
  <si>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</si>
  <si>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</si>
  <si>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</si>
  <si>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</si>
  <si>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</si>
  <si>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</si>
  <si>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</si>
  <si>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</si>
  <si>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</si>
  <si>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</si>
  <si>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</si>
  <si>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</si>
  <si>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</si>
  <si>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</si>
  <si>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</si>
  <si>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</si>
  <si>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</si>
  <si>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</si>
  <si>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</si>
  <si>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</si>
  <si>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</si>
  <si>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</si>
  <si>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</si>
  <si>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</si>
  <si>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</si>
  <si>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</si>
  <si>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</si>
  <si>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</si>
  <si>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</si>
  <si>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</si>
  <si>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</si>
  <si>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</si>
  <si>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</si>
  <si>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</si>
  <si>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</si>
  <si>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</si>
  <si>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</si>
  <si>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</si>
  <si>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</si>
  <si>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</si>
  <si>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</si>
  <si>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</si>
  <si>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</si>
  <si>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</si>
  <si>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</si>
  <si>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</si>
  <si>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</si>
  <si>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</si>
  <si>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</si>
  <si>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</si>
  <si>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</si>
  <si>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</si>
  <si>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</si>
  <si>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</si>
  <si>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</si>
  <si>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</si>
  <si>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</si>
  <si>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</si>
  <si>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</si>
  <si>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</si>
  <si>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</si>
  <si>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</si>
  <si>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</si>
  <si>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</si>
  <si>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</si>
  <si>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</si>
  <si>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</si>
  <si>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</si>
  <si>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</si>
  <si>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</si>
  <si>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</si>
  <si>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</si>
  <si>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</si>
  <si>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</si>
  <si>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</si>
  <si>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</si>
  <si>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</si>
  <si>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</si>
  <si>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</si>
  <si>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</si>
  <si>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</si>
  <si>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</si>
  <si>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</si>
  <si>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</si>
  <si>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</si>
  <si>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</si>
  <si>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</si>
  <si>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</si>
  <si>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</si>
  <si>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</si>
  <si>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</si>
  <si>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</si>
  <si>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</si>
  <si>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</si>
  <si>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</si>
  <si>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</si>
  <si>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</si>
  <si>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</si>
  <si>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</si>
  <si>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</si>
  <si>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</si>
  <si>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</si>
  <si>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</si>
  <si>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</si>
  <si>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</si>
  <si>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</si>
  <si>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</si>
  <si>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</si>
  <si>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</si>
  <si>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</si>
  <si>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</si>
  <si>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</si>
  <si>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</si>
  <si>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</si>
  <si>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</si>
  <si>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</si>
  <si>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</si>
  <si>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</si>
  <si>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</si>
  <si>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</si>
  <si>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</si>
  <si>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</si>
  <si>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</si>
  <si>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</si>
  <si>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</si>
  <si>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</si>
  <si>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</si>
  <si>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</si>
  <si>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</si>
  <si>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</si>
  <si>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</si>
  <si>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</si>
  <si>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</si>
  <si>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</si>
  <si>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</si>
  <si>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</si>
  <si>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</si>
  <si>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</si>
  <si>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</si>
  <si>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</si>
  <si>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</si>
  <si>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</si>
  <si>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</si>
  <si>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</si>
  <si>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</si>
  <si>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</si>
  <si>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</si>
  <si>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</si>
  <si>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</si>
  <si>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</si>
  <si>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</si>
  <si>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</si>
  <si>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</si>
  <si>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</si>
  <si>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</si>
  <si>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</si>
  <si>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</si>
  <si>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</si>
  <si>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</si>
  <si>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</si>
  <si>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</si>
  <si>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</si>
  <si>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</si>
  <si>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</si>
  <si>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</si>
  <si>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</si>
  <si>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</si>
  <si>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</si>
  <si>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</si>
  <si>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</si>
  <si>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</si>
  <si>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</si>
  <si>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</si>
  <si>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</si>
  <si>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</si>
  <si>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</si>
  <si>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</si>
  <si>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</si>
  <si>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</si>
  <si>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</si>
  <si>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</si>
  <si>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</si>
  <si>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</si>
  <si>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</si>
  <si>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</si>
  <si>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</si>
  <si>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</si>
  <si>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</si>
  <si>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</si>
  <si>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</si>
  <si>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</si>
  <si>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</si>
  <si>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</si>
  <si>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</si>
  <si>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</si>
  <si>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</si>
  <si>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</si>
  <si>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</si>
  <si>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</si>
  <si>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</si>
  <si>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</si>
  <si>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</si>
  <si>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</si>
  <si>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</si>
  <si>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</si>
  <si>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</si>
  <si>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</si>
  <si>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</si>
  <si>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</si>
  <si>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</si>
  <si>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</si>
  <si>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</si>
  <si>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</si>
  <si>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</si>
  <si>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</si>
  <si>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</si>
  <si>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</si>
  <si>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</si>
  <si>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</si>
  <si>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</si>
  <si>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</si>
  <si>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</si>
  <si>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</si>
  <si>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</si>
  <si>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</si>
  <si>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</si>
  <si>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</si>
  <si>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</si>
  <si>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</si>
  <si>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</si>
  <si>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</si>
  <si>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</si>
  <si>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</si>
  <si>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</si>
  <si>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</si>
  <si>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</si>
  <si>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</si>
  <si>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</si>
  <si>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</si>
  <si>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</si>
  <si>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</si>
  <si>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</si>
  <si>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</si>
  <si>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</si>
  <si>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</si>
  <si>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</si>
  <si>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</si>
  <si>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</si>
  <si>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</si>
  <si>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</si>
  <si>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</si>
  <si>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</si>
  <si>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</si>
  <si>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</si>
  <si>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</si>
  <si>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</si>
  <si>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</si>
  <si>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</si>
  <si>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</si>
  <si>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</si>
  <si>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</si>
  <si>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</si>
  <si>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</si>
  <si>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</si>
  <si>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</si>
  <si>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</si>
  <si>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</si>
  <si>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</si>
  <si>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</si>
  <si>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</si>
  <si>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</si>
  <si>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</si>
  <si>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</si>
  <si>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</si>
  <si>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</si>
  <si>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</si>
  <si>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</si>
  <si>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</si>
  <si>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</si>
  <si>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</si>
  <si>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</si>
  <si>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</si>
  <si>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</si>
  <si>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</si>
  <si>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</si>
  <si>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</si>
  <si>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</si>
  <si>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</si>
  <si>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</si>
  <si>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</si>
  <si>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</si>
  <si>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</si>
  <si>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</si>
  <si>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</si>
  <si>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</si>
  <si>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</si>
  <si>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</si>
  <si>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</si>
  <si>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</si>
  <si>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</si>
  <si>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</si>
  <si>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</si>
  <si>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</si>
  <si>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</si>
  <si>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</si>
  <si>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</si>
  <si>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</si>
  <si>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</si>
  <si>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</si>
  <si>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</si>
  <si>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</si>
  <si>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</si>
  <si>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</si>
  <si>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</si>
  <si>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</si>
  <si>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</si>
  <si>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</si>
  <si>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</si>
  <si>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</si>
  <si>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</si>
  <si>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</si>
  <si>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</si>
  <si>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</si>
  <si>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</si>
  <si>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</si>
  <si>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</si>
  <si>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</si>
  <si>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</si>
  <si>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</si>
  <si>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</si>
  <si>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</si>
  <si>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</si>
  <si>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</si>
  <si>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</si>
  <si>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</si>
  <si>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</si>
  <si>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</si>
  <si>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</si>
  <si>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</si>
  <si>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</si>
  <si>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</si>
  <si>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</si>
  <si>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</si>
  <si>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</si>
  <si>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</si>
  <si>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</si>
  <si>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</si>
  <si>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</si>
  <si>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</si>
  <si>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</si>
  <si>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</si>
  <si>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</si>
  <si>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</si>
  <si>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</si>
  <si>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</si>
  <si>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</si>
  <si>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</si>
  <si>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</si>
  <si>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</si>
  <si>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</si>
  <si>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</si>
  <si>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</si>
  <si>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</si>
  <si>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</si>
  <si>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</si>
  <si>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</si>
  <si>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</si>
  <si>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</si>
  <si>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</si>
  <si>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</si>
  <si>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</si>
  <si>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</si>
  <si>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</si>
  <si>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</si>
  <si>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</si>
  <si>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</si>
  <si>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</si>
  <si>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</si>
  <si>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</si>
  <si>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</si>
  <si>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</si>
  <si>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</si>
  <si>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</si>
  <si>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</si>
  <si>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</si>
  <si>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</si>
  <si>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</si>
  <si>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</si>
  <si>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</si>
  <si>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</si>
  <si>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</si>
  <si>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</si>
  <si>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</si>
  <si>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</si>
  <si>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</si>
  <si>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</si>
  <si>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</si>
  <si>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</si>
  <si>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</si>
  <si>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</si>
  <si>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</si>
  <si>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</si>
  <si>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</si>
  <si>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</si>
  <si>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</si>
  <si>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</si>
  <si>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</si>
  <si>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</si>
  <si>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</si>
  <si>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</si>
  <si>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</si>
  <si>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</si>
  <si>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</si>
  <si>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</si>
  <si>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</si>
  <si>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</si>
  <si>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</si>
  <si>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</si>
  <si>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</si>
  <si>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</si>
  <si>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</si>
  <si>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</si>
  <si>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</si>
  <si>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</si>
  <si>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</si>
  <si>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</si>
  <si>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</si>
  <si>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</si>
  <si>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</si>
  <si>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</si>
  <si>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</si>
  <si>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</si>
  <si>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</si>
  <si>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</si>
  <si>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</si>
  <si>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</si>
  <si>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</si>
  <si>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</si>
  <si>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</si>
  <si>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</si>
  <si>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</si>
  <si>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</si>
  <si>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</si>
  <si>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</si>
  <si>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</si>
  <si>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</si>
  <si>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</si>
  <si>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</si>
  <si>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</si>
  <si>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</si>
  <si>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</si>
  <si>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</si>
  <si>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</si>
  <si>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</si>
  <si>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</si>
  <si>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</si>
  <si>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</si>
  <si>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</si>
  <si>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</si>
  <si>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</si>
  <si>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</si>
  <si>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</si>
  <si>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</si>
  <si>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</si>
  <si>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</si>
  <si>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</si>
  <si>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</si>
  <si>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</si>
  <si>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</si>
  <si>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</si>
  <si>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</si>
  <si>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</si>
  <si>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</si>
  <si>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</si>
  <si>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</si>
  <si>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</si>
  <si>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</si>
  <si>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</si>
  <si>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</si>
  <si>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</si>
  <si>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</si>
  <si>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</si>
  <si>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</si>
  <si>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</si>
  <si>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</si>
  <si>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</si>
  <si>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</si>
  <si>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</si>
  <si>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</si>
  <si>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</si>
  <si>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</si>
  <si>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</si>
  <si>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</si>
  <si>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</si>
  <si>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</si>
  <si>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</si>
  <si>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</si>
  <si>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</si>
  <si>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</si>
  <si>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</si>
  <si>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</si>
  <si>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</si>
  <si>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</si>
  <si>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</si>
  <si>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</si>
  <si>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</si>
  <si>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</si>
  <si>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</si>
  <si>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</si>
  <si>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</si>
  <si>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</si>
  <si>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</si>
  <si>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</si>
  <si>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</si>
  <si>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</si>
  <si>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</si>
  <si>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</si>
  <si>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</si>
  <si>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</si>
  <si>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</si>
  <si>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</si>
  <si>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</si>
  <si>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</si>
  <si>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</si>
  <si>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</si>
  <si>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</si>
  <si>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</si>
  <si>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</si>
  <si>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</si>
  <si>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</si>
  <si>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</si>
  <si>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</si>
  <si>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</si>
  <si>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</si>
  <si>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</si>
  <si>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</si>
  <si>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</si>
  <si>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</si>
  <si>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</si>
  <si>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</si>
  <si>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</si>
  <si>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</si>
  <si>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</si>
  <si>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</si>
  <si>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</si>
  <si>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</si>
  <si>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</si>
  <si>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</si>
  <si>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</si>
  <si>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</si>
  <si>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</si>
  <si>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</si>
  <si>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</si>
  <si>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</si>
  <si>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</si>
  <si>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</si>
  <si>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</si>
  <si>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</si>
  <si>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</si>
  <si>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</si>
  <si>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</si>
  <si>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</si>
  <si>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</si>
  <si>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</si>
  <si>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</si>
  <si>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</si>
  <si>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</si>
  <si>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</si>
  <si>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</si>
  <si>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</si>
  <si>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</si>
  <si>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</si>
  <si>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</si>
  <si>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</si>
  <si>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</si>
  <si>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</si>
  <si>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</si>
  <si>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</si>
  <si>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</si>
  <si>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</si>
  <si>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</si>
  <si>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</si>
  <si>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</si>
  <si>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</si>
  <si>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</si>
  <si>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</si>
  <si>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</si>
  <si>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</si>
  <si>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</si>
  <si>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</si>
  <si>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</si>
  <si>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</si>
  <si>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</si>
  <si>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</si>
  <si>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</si>
  <si>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</si>
  <si>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</si>
  <si>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</si>
  <si>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</si>
  <si>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</si>
  <si>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</si>
  <si>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</si>
  <si>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</si>
  <si>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</si>
  <si>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</si>
  <si>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</si>
  <si>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</si>
  <si>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</si>
  <si>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</si>
  <si>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</si>
  <si>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</si>
  <si>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</si>
  <si>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</si>
  <si>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</si>
  <si>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</si>
  <si>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</si>
  <si>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</si>
  <si>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</si>
  <si>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</si>
  <si>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</si>
  <si>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</si>
  <si>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</si>
  <si>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</si>
  <si>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</si>
  <si>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</si>
  <si>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</si>
  <si>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</si>
  <si>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</si>
  <si>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</si>
  <si>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</si>
  <si>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</si>
  <si>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</si>
  <si>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</si>
  <si>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</si>
  <si>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</si>
  <si>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</si>
  <si>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</si>
  <si>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</si>
  <si>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</si>
  <si>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</si>
  <si>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</si>
  <si>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</si>
  <si>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</si>
  <si>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</si>
  <si>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</si>
  <si>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</si>
  <si>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</si>
  <si>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</si>
  <si>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</si>
  <si>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</si>
  <si>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</si>
  <si>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</si>
  <si>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</si>
  <si>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</si>
  <si>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</si>
  <si>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</si>
  <si>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</si>
  <si>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</si>
  <si>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</si>
  <si>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</si>
  <si>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</si>
  <si>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</si>
  <si>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</si>
  <si>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</si>
  <si>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</si>
  <si>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</si>
  <si>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</si>
  <si>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</si>
  <si>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</si>
  <si>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</si>
  <si>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</si>
  <si>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</si>
  <si>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</si>
  <si>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</si>
  <si>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</si>
  <si>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</si>
  <si>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</si>
  <si>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</si>
  <si>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</si>
  <si>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</si>
  <si>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</si>
  <si>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</si>
  <si>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</si>
  <si>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</si>
  <si>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</si>
  <si>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</si>
  <si>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</si>
  <si>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</si>
  <si>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</si>
  <si>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</si>
  <si>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</si>
  <si>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</si>
  <si>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</si>
  <si>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</si>
  <si>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</si>
  <si>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</si>
  <si>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</si>
  <si>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</si>
  <si>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</si>
  <si>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</si>
  <si>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</si>
  <si>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</si>
  <si>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</si>
  <si>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</si>
  <si>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</si>
  <si>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</si>
  <si>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</si>
  <si>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</si>
  <si>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</si>
  <si>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</si>
  <si>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</si>
  <si>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</si>
  <si>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</si>
  <si>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</si>
  <si>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</si>
  <si>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</si>
  <si>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</si>
  <si>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</si>
  <si>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</si>
  <si>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</si>
  <si>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</si>
  <si>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</si>
  <si>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</si>
  <si>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</si>
  <si>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</si>
  <si>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</si>
  <si>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</si>
  <si>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</si>
  <si>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</si>
  <si>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</si>
  <si>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</si>
  <si>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</si>
  <si>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</si>
  <si>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</si>
  <si>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</si>
  <si>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</si>
  <si>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</si>
  <si>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</si>
  <si>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</si>
  <si>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</si>
  <si>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</si>
  <si>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</si>
  <si>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</si>
  <si>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</si>
  <si>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</si>
  <si>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</si>
  <si>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</si>
  <si>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</si>
  <si>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</si>
  <si>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</si>
  <si>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</si>
  <si>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</si>
  <si>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</si>
  <si>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</si>
  <si>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</si>
  <si>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</si>
  <si>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</si>
  <si>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</si>
  <si>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</si>
  <si>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</si>
  <si>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</si>
  <si>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</si>
  <si>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</si>
  <si>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</si>
  <si>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</si>
  <si>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</si>
  <si>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</si>
  <si>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</si>
  <si>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</si>
  <si>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</si>
  <si>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</si>
  <si>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</si>
  <si>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</si>
  <si>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</si>
  <si>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</si>
  <si>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</si>
  <si>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</si>
  <si>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</si>
  <si>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</si>
  <si>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</si>
  <si>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</si>
  <si>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</si>
  <si>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</si>
  <si>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</si>
  <si>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</si>
  <si>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</si>
  <si>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</si>
  <si>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</si>
  <si>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</si>
  <si>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</si>
  <si>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</si>
  <si>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</si>
  <si>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</si>
  <si>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</si>
  <si>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</si>
  <si>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</si>
  <si>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</si>
  <si>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</si>
  <si>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</si>
  <si>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</si>
  <si>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</si>
  <si>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</si>
  <si>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</si>
  <si>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</si>
  <si>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</si>
  <si>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</si>
  <si>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</si>
  <si>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</si>
  <si>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</si>
  <si>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</si>
  <si>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</si>
  <si>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</si>
  <si>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</si>
  <si>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</si>
  <si>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</si>
  <si>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</si>
  <si>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</si>
  <si>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</si>
  <si>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</si>
  <si>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</si>
  <si>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</si>
  <si>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</si>
  <si>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</si>
  <si>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</si>
  <si>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</si>
  <si>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</si>
  <si>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</si>
  <si>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</si>
  <si>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</si>
  <si>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</si>
  <si>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</si>
  <si>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</si>
  <si>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</si>
  <si>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</si>
  <si>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</si>
  <si>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</si>
  <si>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</si>
  <si>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</si>
  <si>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</si>
  <si>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</si>
  <si>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</si>
  <si>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</si>
  <si>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</si>
  <si>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</si>
  <si>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</si>
  <si>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</si>
  <si>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</si>
  <si>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</si>
  <si>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</si>
  <si>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</si>
  <si>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</si>
  <si>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</si>
  <si>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</si>
  <si>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</si>
  <si>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</si>
  <si>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</si>
  <si>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</si>
  <si>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</si>
  <si>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</si>
  <si>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</si>
  <si>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</si>
  <si>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</si>
  <si>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</si>
  <si>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</si>
  <si>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</si>
  <si>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</si>
  <si>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</si>
  <si>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</si>
  <si>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</si>
  <si>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</si>
  <si>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</si>
  <si>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</si>
  <si>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</si>
  <si>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</si>
  <si>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</si>
  <si>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</si>
  <si>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</si>
  <si>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</si>
  <si>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</si>
  <si>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</si>
  <si>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</si>
  <si>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</si>
  <si>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</si>
  <si>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</si>
  <si>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</si>
  <si>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</si>
  <si>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</si>
  <si>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</si>
  <si>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</si>
  <si>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</si>
  <si>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</si>
  <si>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</si>
  <si>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</si>
  <si>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</si>
  <si>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</si>
  <si>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</si>
  <si>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</si>
  <si>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</si>
  <si>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</si>
  <si>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</si>
  <si>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</si>
  <si>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</si>
  <si>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</si>
  <si>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</si>
  <si>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</si>
  <si>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</si>
  <si>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</si>
  <si>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</si>
  <si>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</si>
  <si>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</si>
  <si>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</si>
  <si>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</si>
  <si>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</si>
  <si>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</si>
  <si>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</si>
  <si>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</si>
  <si>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</si>
  <si>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</si>
  <si>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</si>
  <si>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</si>
  <si>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</si>
  <si>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</si>
  <si>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</si>
  <si>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</si>
  <si>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</si>
  <si>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</si>
  <si>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</si>
  <si>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</si>
  <si>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</si>
  <si>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</si>
  <si>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</si>
  <si>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</si>
  <si>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</si>
  <si>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</si>
  <si>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</si>
  <si>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</si>
  <si>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</si>
  <si>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</si>
  <si>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</si>
  <si>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</si>
  <si>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</si>
  <si>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</si>
  <si>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</si>
  <si>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</si>
  <si>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</si>
  <si>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</si>
  <si>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</si>
  <si>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</si>
  <si>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</si>
  <si>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</si>
  <si>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</si>
  <si>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</si>
  <si>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</si>
  <si>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</si>
  <si>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</si>
  <si>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</si>
  <si>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</si>
  <si>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</si>
  <si>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</si>
  <si>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</si>
  <si>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</si>
  <si>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</si>
  <si>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</si>
  <si>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</si>
  <si>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</si>
  <si>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</si>
  <si>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</si>
  <si>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</si>
  <si>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</si>
  <si>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</si>
  <si>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</si>
  <si>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</si>
  <si>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</si>
  <si>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</si>
  <si>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</si>
  <si>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</si>
  <si>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</si>
  <si>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</si>
  <si>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</si>
  <si>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</si>
  <si>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</si>
  <si>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</si>
  <si>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</si>
  <si>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</si>
  <si>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</si>
  <si>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</si>
  <si>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</si>
  <si>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</si>
  <si>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</si>
  <si>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</si>
  <si>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</si>
  <si>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</si>
  <si>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</si>
  <si>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</si>
  <si>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</si>
  <si>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</si>
  <si>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</si>
  <si>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</si>
  <si>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</si>
  <si>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</si>
  <si>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</si>
  <si>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</si>
  <si>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</si>
  <si>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</si>
  <si>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</si>
  <si>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</si>
  <si>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</si>
  <si>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</si>
  <si>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</si>
  <si>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</si>
  <si>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</si>
  <si>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</si>
  <si>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</si>
  <si>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</si>
  <si>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</si>
  <si>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</si>
  <si>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</si>
  <si>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</si>
  <si>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</si>
  <si>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</si>
  <si>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</si>
  <si>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</si>
  <si>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</si>
  <si>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</si>
  <si>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</si>
  <si>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</si>
  <si>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</si>
  <si>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</si>
  <si>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</si>
  <si>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</si>
  <si>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</si>
  <si>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</si>
  <si>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</si>
  <si>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</si>
  <si>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</si>
  <si>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</si>
  <si>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</si>
  <si>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</si>
  <si>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</si>
  <si>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</si>
  <si>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</si>
  <si>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</si>
  <si>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</si>
  <si>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</si>
  <si>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</si>
  <si>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</si>
  <si>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</si>
  <si>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</si>
  <si>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</si>
  <si>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</si>
  <si>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</si>
  <si>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</si>
  <si>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</si>
  <si>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</si>
  <si>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</si>
  <si>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</si>
  <si>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</si>
  <si>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</si>
  <si>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</si>
  <si>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</si>
  <si>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</si>
  <si>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</si>
  <si>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</si>
  <si>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</si>
  <si>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</si>
  <si>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</si>
  <si>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</si>
  <si>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</si>
  <si>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</si>
  <si>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</si>
  <si>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</si>
  <si>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</si>
  <si>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</si>
  <si>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</si>
  <si>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</si>
  <si>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</si>
  <si>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</si>
  <si>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</si>
  <si>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</si>
  <si>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</si>
  <si>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</si>
  <si>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</si>
  <si>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</si>
  <si>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</si>
  <si>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</si>
  <si>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</si>
  <si>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</si>
  <si>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</si>
  <si>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</si>
  <si>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</si>
  <si>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</si>
  <si>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</si>
  <si>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</si>
  <si>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</si>
  <si>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</si>
  <si>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</si>
  <si>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</si>
  <si>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</si>
  <si>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</si>
  <si>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</si>
  <si>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</si>
  <si>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</si>
  <si>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</si>
  <si>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</si>
  <si>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</si>
  <si>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</si>
  <si>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</si>
  <si>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</si>
  <si>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</si>
  <si>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</si>
  <si>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</si>
  <si>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</si>
  <si>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</si>
  <si>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</si>
  <si>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</si>
  <si>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</si>
  <si>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</si>
  <si>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</si>
  <si>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</si>
  <si>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</si>
  <si>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</si>
  <si>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</si>
  <si>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</si>
  <si>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</si>
  <si>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</si>
  <si>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</si>
  <si>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</si>
  <si>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</si>
  <si>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</si>
  <si>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</si>
  <si>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</si>
  <si>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</si>
  <si>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</si>
  <si>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</si>
  <si>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</si>
  <si>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</si>
  <si>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</si>
  <si>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</si>
  <si>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</si>
  <si>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</si>
  <si>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</si>
  <si>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</si>
  <si>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</si>
  <si>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</si>
  <si>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</si>
  <si>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</si>
  <si>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</si>
  <si>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</si>
  <si>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</si>
  <si>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</si>
  <si>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</si>
  <si>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</si>
  <si>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</si>
  <si>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</si>
  <si>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</si>
  <si>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</si>
  <si>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</si>
  <si>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</si>
  <si>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</si>
  <si>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</si>
  <si>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</si>
  <si>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</si>
  <si>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</si>
  <si>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</si>
  <si>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</si>
  <si>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</si>
  <si>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</si>
  <si>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</si>
  <si>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</si>
  <si>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</si>
  <si>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</si>
  <si>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</si>
  <si>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</si>
  <si>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</si>
  <si>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</si>
  <si>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</si>
  <si>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</si>
  <si>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</si>
  <si>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</si>
  <si>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</si>
  <si>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</si>
  <si>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</si>
  <si>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</si>
  <si>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</si>
  <si>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</si>
  <si>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</si>
  <si>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</si>
  <si>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</si>
  <si>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</si>
  <si>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</si>
  <si>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</si>
  <si>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</si>
  <si>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</si>
  <si>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</si>
  <si>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</si>
  <si>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</si>
  <si>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</si>
  <si>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</si>
  <si>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</si>
  <si>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</si>
  <si>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</si>
  <si>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</si>
  <si>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</si>
  <si>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</si>
  <si>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</si>
  <si>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</si>
  <si>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</si>
  <si>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</si>
  <si>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</si>
  <si>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</si>
  <si>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</si>
  <si>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</si>
  <si>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</si>
  <si>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</si>
  <si>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</si>
  <si>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</si>
  <si>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</si>
  <si>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</si>
  <si>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</si>
  <si>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</si>
  <si>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</si>
  <si>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</si>
  <si>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</si>
  <si>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</si>
  <si>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</si>
  <si>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</si>
  <si>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</si>
  <si>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</si>
  <si>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</si>
  <si>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</si>
  <si>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</si>
  <si>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</si>
  <si>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</si>
  <si>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</si>
  <si>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</si>
  <si>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</si>
  <si>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</si>
  <si>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</si>
  <si>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</si>
  <si>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</si>
  <si>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</si>
  <si>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</si>
  <si>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</si>
  <si>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</si>
  <si>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</si>
  <si>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</si>
  <si>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</si>
  <si>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</si>
  <si>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</si>
  <si>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</si>
  <si>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</si>
  <si>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</si>
  <si>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</si>
  <si>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</si>
  <si>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</si>
  <si>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</si>
  <si>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</si>
  <si>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</si>
  <si>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</si>
  <si>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</si>
  <si>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</si>
  <si>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</si>
  <si>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</si>
  <si>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</si>
  <si>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</si>
  <si>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</si>
  <si>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</si>
  <si>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</si>
  <si>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</si>
  <si>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</si>
  <si>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</si>
  <si>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</si>
  <si>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</si>
  <si>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</si>
  <si>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</si>
  <si>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</si>
  <si>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</si>
  <si>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</si>
  <si>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</si>
  <si>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</si>
  <si>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</si>
  <si>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</si>
  <si>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</si>
  <si>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</si>
  <si>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</si>
  <si>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</si>
  <si>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</si>
  <si>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</si>
  <si>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</si>
  <si>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</si>
  <si>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</si>
  <si>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</si>
  <si>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</si>
  <si>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</si>
  <si>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</si>
  <si>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</si>
  <si>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</si>
  <si>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</si>
  <si>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</si>
  <si>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</si>
  <si>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</si>
  <si>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</si>
  <si>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</si>
  <si>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</si>
  <si>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</si>
  <si>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</si>
  <si>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</si>
  <si>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</si>
  <si>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</si>
  <si>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</si>
  <si>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</si>
  <si>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</si>
  <si>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</si>
  <si>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</si>
  <si>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</si>
  <si>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</si>
  <si>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</si>
  <si>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</si>
  <si>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</si>
  <si>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</si>
  <si>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</si>
  <si>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</si>
  <si>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</si>
  <si>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</si>
  <si>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</si>
  <si>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</si>
  <si>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</si>
  <si>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</si>
  <si>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</si>
  <si>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</si>
  <si>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</si>
  <si>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</si>
  <si>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</si>
  <si>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</si>
  <si>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</si>
  <si>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</si>
  <si>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</si>
  <si>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</si>
  <si>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</si>
  <si>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</si>
  <si>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</si>
  <si>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</si>
  <si>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</si>
  <si>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</si>
  <si>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</si>
  <si>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</si>
  <si>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</si>
  <si>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</si>
  <si>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</si>
  <si>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</si>
  <si>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</si>
  <si>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</si>
  <si>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</si>
  <si>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</si>
  <si>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</si>
  <si>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</si>
  <si>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</si>
  <si>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</si>
  <si>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</si>
  <si>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</si>
  <si>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</si>
  <si>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</si>
  <si>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</si>
  <si>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</si>
  <si>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</si>
  <si>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</si>
  <si>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</si>
  <si>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</si>
  <si>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</si>
  <si>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</si>
  <si>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</si>
  <si>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</si>
  <si>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</si>
  <si>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</si>
  <si>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</si>
  <si>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</si>
  <si>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</si>
  <si>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</si>
  <si>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</si>
  <si>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</si>
  <si>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</si>
  <si>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</si>
  <si>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</si>
  <si>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</si>
  <si>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</si>
  <si>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</si>
  <si>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</si>
  <si>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</si>
  <si>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</si>
  <si>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</si>
  <si>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</si>
  <si>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</si>
  <si>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</si>
  <si>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</si>
  <si>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</si>
  <si>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</si>
  <si>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</si>
  <si>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</si>
  <si>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</si>
  <si>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</si>
  <si>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</si>
  <si>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</si>
  <si>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</si>
  <si>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</si>
  <si>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</si>
  <si>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</si>
  <si>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</si>
  <si>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</si>
  <si>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</si>
  <si>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</si>
  <si>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</si>
  <si>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</si>
  <si>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</si>
  <si>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</si>
  <si>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</si>
  <si>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</si>
  <si>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</si>
  <si>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</si>
  <si>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</si>
  <si>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</si>
  <si>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</si>
  <si>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</si>
  <si>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</si>
  <si>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</si>
  <si>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</si>
  <si>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</si>
  <si>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</si>
  <si>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</si>
  <si>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</si>
  <si>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</si>
  <si>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</si>
  <si>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</si>
  <si>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</si>
  <si>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</si>
  <si>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</si>
  <si>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</si>
  <si>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</si>
  <si>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</si>
  <si>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</si>
  <si>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</si>
  <si>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</si>
  <si>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</si>
  <si>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</si>
  <si>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</si>
  <si>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</si>
  <si>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</si>
  <si>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</si>
  <si>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</si>
  <si>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</si>
  <si>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</si>
  <si>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</si>
  <si>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</si>
  <si>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</si>
  <si>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</si>
  <si>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</si>
  <si>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</si>
  <si>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</si>
  <si>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</si>
  <si>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</si>
  <si>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</si>
  <si>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</si>
  <si>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</si>
  <si>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</si>
  <si>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</si>
  <si>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</si>
  <si>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</si>
  <si>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</si>
  <si>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</si>
  <si>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</si>
  <si>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</si>
  <si>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</si>
  <si>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</si>
  <si>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</si>
  <si>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</si>
  <si>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</si>
  <si>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</si>
  <si>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</si>
  <si>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</si>
  <si>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</si>
  <si>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</si>
  <si>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</si>
  <si>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</si>
  <si>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</si>
  <si>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</si>
  <si>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</si>
  <si>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</si>
  <si>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</si>
  <si>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</si>
  <si>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</si>
  <si>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</si>
  <si>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</si>
  <si>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</si>
  <si>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</si>
  <si>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</si>
  <si>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</si>
  <si>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</si>
  <si>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</si>
  <si>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</si>
  <si>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</si>
  <si>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</si>
  <si>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</si>
  <si>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</si>
  <si>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</si>
  <si>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</si>
  <si>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</si>
  <si>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</si>
  <si>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</si>
  <si>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</si>
  <si>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</si>
  <si>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</si>
  <si>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</si>
  <si>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</si>
  <si>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</si>
  <si>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</si>
  <si>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</si>
  <si>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</si>
  <si>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</si>
  <si>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</si>
  <si>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</si>
  <si>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</si>
  <si>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</si>
  <si>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</si>
  <si>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</si>
  <si>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</si>
  <si>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</si>
  <si>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</si>
  <si>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</si>
  <si>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</si>
  <si>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</si>
  <si>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</si>
  <si>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</si>
  <si>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</si>
  <si>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</si>
  <si>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</si>
  <si>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</si>
  <si>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</si>
  <si>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</si>
  <si>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</si>
  <si>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</si>
  <si>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</si>
  <si>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</si>
  <si>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</si>
  <si>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</si>
  <si>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</si>
  <si>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</si>
  <si>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</si>
  <si>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</si>
  <si>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</si>
  <si>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</si>
  <si>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</si>
  <si>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</si>
  <si>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</si>
  <si>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</si>
  <si>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</si>
  <si>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</si>
  <si>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</si>
  <si>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</si>
  <si>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</si>
  <si>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</si>
  <si>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</si>
  <si>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</si>
  <si>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</si>
  <si>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</si>
  <si>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</si>
  <si>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</si>
  <si>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</si>
  <si>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</si>
  <si>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</si>
  <si>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</si>
  <si>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</si>
  <si>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</si>
  <si>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</si>
  <si>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</si>
  <si>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</si>
  <si>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</si>
  <si>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</si>
  <si>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</si>
  <si>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</si>
  <si>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</si>
  <si>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</si>
  <si>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</si>
  <si>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</si>
  <si>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</si>
  <si>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</si>
  <si>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</si>
  <si>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</si>
  <si>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</si>
  <si>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</si>
  <si>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</si>
  <si>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</si>
  <si>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</si>
  <si>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</si>
  <si>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</si>
  <si>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</si>
  <si>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</si>
  <si>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</si>
  <si>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</si>
  <si>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</si>
  <si>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</si>
  <si>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</si>
  <si>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</si>
  <si>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</si>
  <si>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</si>
  <si>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</si>
  <si>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</si>
  <si>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</si>
  <si>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</si>
  <si>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</si>
  <si>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</si>
  <si>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</si>
  <si>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</si>
  <si>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</si>
  <si>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</si>
  <si>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</si>
  <si>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</si>
  <si>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</si>
  <si>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</si>
  <si>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</si>
  <si>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</si>
  <si>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</si>
  <si>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</si>
  <si>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</si>
  <si>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</si>
  <si>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</si>
  <si>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</si>
  <si>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</si>
  <si>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</si>
  <si>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</si>
  <si>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</si>
  <si>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</si>
  <si>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</si>
  <si>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</si>
  <si>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</si>
  <si>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</si>
  <si>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</si>
  <si>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</si>
  <si>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</si>
  <si>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</si>
  <si>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</si>
  <si>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</si>
  <si>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</si>
  <si>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</si>
  <si>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</si>
  <si>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</si>
  <si>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</si>
  <si>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</si>
  <si>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</si>
  <si>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</si>
  <si>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</si>
  <si>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</si>
  <si>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</si>
  <si>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</si>
  <si>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</si>
  <si>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</si>
  <si>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</si>
  <si>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</si>
  <si>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</si>
  <si>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</si>
  <si>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</si>
  <si>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</si>
  <si>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</si>
  <si>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</si>
  <si>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</si>
  <si>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</si>
  <si>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</si>
  <si>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</si>
  <si>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</si>
  <si>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</si>
  <si>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</si>
  <si>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</si>
  <si>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</si>
  <si>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</si>
  <si>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</si>
  <si>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</si>
  <si>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</si>
  <si>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</si>
  <si>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</si>
  <si>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</si>
  <si>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</si>
  <si>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</si>
  <si>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</si>
  <si>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</si>
  <si>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</si>
  <si>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</si>
  <si>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</si>
  <si>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</si>
  <si>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</si>
  <si>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</si>
  <si>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</si>
  <si>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</si>
  <si>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</si>
  <si>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</si>
  <si>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</si>
  <si>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</si>
  <si>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</si>
  <si>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</si>
  <si>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</si>
  <si>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</si>
  <si>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</si>
  <si>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</si>
  <si>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</si>
  <si>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</si>
  <si>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</si>
  <si>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</si>
  <si>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</si>
  <si>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</si>
  <si>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</si>
  <si>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</si>
  <si>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</si>
  <si>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</si>
  <si>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</si>
  <si>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</si>
  <si>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</si>
  <si>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</si>
  <si>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</si>
  <si>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</si>
  <si>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</si>
  <si>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</si>
  <si>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</si>
  <si>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</si>
  <si>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</si>
  <si>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</si>
  <si>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</si>
  <si>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</si>
  <si>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</si>
  <si>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</si>
  <si>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</si>
  <si>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</si>
  <si>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</si>
  <si>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</si>
  <si>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</si>
  <si>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</si>
  <si>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</si>
  <si>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</si>
  <si>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</si>
  <si>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</si>
  <si>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</si>
  <si>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</si>
  <si>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</si>
  <si>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</si>
  <si>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</si>
  <si>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</si>
  <si>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</si>
  <si>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</si>
  <si>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</si>
  <si>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</si>
  <si>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</si>
  <si>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</si>
  <si>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</si>
  <si>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</si>
  <si>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</si>
  <si>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</si>
  <si>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</si>
  <si>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</si>
  <si>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</si>
  <si>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</si>
  <si>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</si>
  <si>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</si>
  <si>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</si>
  <si>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</si>
  <si>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</si>
  <si>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</si>
  <si>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</si>
  <si>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</si>
  <si>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</si>
  <si>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</si>
  <si>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</si>
  <si>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</si>
  <si>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</si>
  <si>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</si>
  <si>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</si>
  <si>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</si>
  <si>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</si>
  <si>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</si>
  <si>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</si>
  <si>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</si>
  <si>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</si>
  <si>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</si>
  <si>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</si>
  <si>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</si>
  <si>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</si>
  <si>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</si>
  <si>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</si>
  <si>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</si>
  <si>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</si>
  <si>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</si>
  <si>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</si>
  <si>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</si>
  <si>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</si>
  <si>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</si>
  <si>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</si>
  <si>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</si>
  <si>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</si>
  <si>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</si>
  <si>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</si>
  <si>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</si>
  <si>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</si>
  <si>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</si>
  <si>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</si>
  <si>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</si>
  <si>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</si>
  <si>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</si>
  <si>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</si>
  <si>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</si>
  <si>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</si>
  <si>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</si>
  <si>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</si>
  <si>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</si>
  <si>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</si>
  <si>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</si>
  <si>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</si>
  <si>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</si>
  <si>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</si>
  <si>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</si>
  <si>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</si>
  <si>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</si>
  <si>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</si>
  <si>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</si>
  <si>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</si>
  <si>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</si>
  <si>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</si>
  <si>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</si>
  <si>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</si>
  <si>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</si>
  <si>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</si>
  <si>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</si>
  <si>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</si>
  <si>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</si>
  <si>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</si>
  <si>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</si>
  <si>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</si>
  <si>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</si>
  <si>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</si>
  <si>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</si>
  <si>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</si>
  <si>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</si>
  <si>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</si>
  <si>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</si>
  <si>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</si>
  <si>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</si>
  <si>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</si>
  <si>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</si>
  <si>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</si>
  <si>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</si>
  <si>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</si>
  <si>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</si>
  <si>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</si>
  <si>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</si>
  <si>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</si>
  <si>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</si>
  <si>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</si>
  <si>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</si>
  <si>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</si>
  <si>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</si>
  <si>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</si>
  <si>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</si>
  <si>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</si>
  <si>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</si>
  <si>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</si>
  <si>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</si>
  <si>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</si>
  <si>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</si>
  <si>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</si>
  <si>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</si>
  <si>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</si>
  <si>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</si>
  <si>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</si>
  <si>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</si>
  <si>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</si>
  <si>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</si>
  <si>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</si>
  <si>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</si>
  <si>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</si>
  <si>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</si>
  <si>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</si>
  <si>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</si>
  <si>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</si>
  <si>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</si>
  <si>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</si>
  <si>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</si>
  <si>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</si>
  <si>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</si>
  <si>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</si>
  <si>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</si>
  <si>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</si>
  <si>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</si>
  <si>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</si>
  <si>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</si>
  <si>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</si>
  <si>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</si>
  <si>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</si>
  <si>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</si>
  <si>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</si>
  <si>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</si>
  <si>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</si>
  <si>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</si>
  <si>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</si>
  <si>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</si>
  <si>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</si>
  <si>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</si>
  <si>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</si>
  <si>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</si>
  <si>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</si>
  <si>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</si>
  <si>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</si>
  <si>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</si>
  <si>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</si>
  <si>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</si>
  <si>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</si>
  <si>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</si>
  <si>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</si>
  <si>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</si>
  <si>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</si>
  <si>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</si>
  <si>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</si>
  <si>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</si>
  <si>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</si>
  <si>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</si>
  <si>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</si>
  <si>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</si>
  <si>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</si>
  <si>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</si>
  <si>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</si>
  <si>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</si>
  <si>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</si>
  <si>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</si>
  <si>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</si>
  <si>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</si>
  <si>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</si>
  <si>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</si>
  <si>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</si>
  <si>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</si>
  <si>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</si>
  <si>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</si>
  <si>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</si>
  <si>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</si>
  <si>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</si>
  <si>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</si>
  <si>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</si>
  <si>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</si>
  <si>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</si>
  <si>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</si>
  <si>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</si>
  <si>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</si>
  <si>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</si>
  <si>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</si>
  <si>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</si>
  <si>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</si>
  <si>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</si>
  <si>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</si>
  <si>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</si>
  <si>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</si>
  <si>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</si>
  <si>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</si>
  <si>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</si>
  <si>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</si>
  <si>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</si>
  <si>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</si>
  <si>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</si>
  <si>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</si>
  <si>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</si>
  <si>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</si>
  <si>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</si>
  <si>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</si>
  <si>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</si>
  <si>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</si>
  <si>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</si>
  <si>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</si>
  <si>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</si>
  <si>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</si>
  <si>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</si>
  <si>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</si>
  <si>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</si>
  <si>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</si>
  <si>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</si>
  <si>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</si>
  <si>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</si>
  <si>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</si>
  <si>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</si>
  <si>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</si>
  <si>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</si>
  <si>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</si>
  <si>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</si>
  <si>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</si>
  <si>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</si>
  <si>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</si>
  <si>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</si>
  <si>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</si>
  <si>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</si>
  <si>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</si>
  <si>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</si>
  <si>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</si>
  <si>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</si>
  <si>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</si>
  <si>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</si>
  <si>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</si>
  <si>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</si>
  <si>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</si>
  <si>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</si>
  <si>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</si>
  <si>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</si>
  <si>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</si>
  <si>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</si>
  <si>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</si>
  <si>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</si>
  <si>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</si>
  <si>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</si>
  <si>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</si>
  <si>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</si>
  <si>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</si>
  <si>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</si>
  <si>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</si>
  <si>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</si>
  <si>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</si>
  <si>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</si>
  <si>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</si>
  <si>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</si>
  <si>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</si>
  <si>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</si>
  <si>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</si>
  <si>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</si>
  <si>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</si>
  <si>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</si>
  <si>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</si>
  <si>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</si>
  <si>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</si>
  <si>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</si>
  <si>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</si>
  <si>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</si>
  <si>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</si>
  <si>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</si>
  <si>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</si>
  <si>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</si>
  <si>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</si>
  <si>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</si>
  <si>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</si>
  <si>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</si>
  <si>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</si>
  <si>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</si>
  <si>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</si>
  <si>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</si>
  <si>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</si>
  <si>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</si>
  <si>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</si>
  <si>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</si>
  <si>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</si>
  <si>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</si>
  <si>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</si>
  <si>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</si>
  <si>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</si>
  <si>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</si>
  <si>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</si>
  <si>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</si>
  <si>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</si>
  <si>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</si>
  <si>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</si>
  <si>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</si>
  <si>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</si>
  <si>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</si>
  <si>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</si>
  <si>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</si>
  <si>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</si>
  <si>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</si>
  <si>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</si>
  <si>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</si>
  <si>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</si>
  <si>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</si>
  <si>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</si>
  <si>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</si>
  <si>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</si>
  <si>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</si>
  <si>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</si>
  <si>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</si>
  <si>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</si>
  <si>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</si>
  <si>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</si>
  <si>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</si>
  <si>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</si>
  <si>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</si>
  <si>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</si>
  <si>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</si>
  <si>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</si>
  <si>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</si>
  <si>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</si>
  <si>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</si>
  <si>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</si>
  <si>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</si>
  <si>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</si>
  <si>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</si>
  <si>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</si>
  <si>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</si>
  <si>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</si>
  <si>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</si>
  <si>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</si>
  <si>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</si>
  <si>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</si>
  <si>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</si>
  <si>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</si>
  <si>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</si>
  <si>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</si>
  <si>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</si>
  <si>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</si>
  <si>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</si>
  <si>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</si>
  <si>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</si>
  <si>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</si>
  <si>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</si>
  <si>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</si>
  <si>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</si>
  <si>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</si>
  <si>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</si>
  <si>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</si>
  <si>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</si>
  <si>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</si>
  <si>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</si>
  <si>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</si>
  <si>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</si>
  <si>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</si>
  <si>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</si>
  <si>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</si>
  <si>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</si>
  <si>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</si>
  <si>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</si>
  <si>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</si>
  <si>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</si>
  <si>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</si>
  <si>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</si>
  <si>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</si>
  <si>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</si>
  <si>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</si>
  <si>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</si>
  <si>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</si>
  <si>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</si>
  <si>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</si>
  <si>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</si>
  <si>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</si>
  <si>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</si>
  <si>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</si>
  <si>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</si>
  <si>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</si>
  <si>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</si>
  <si>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</si>
  <si>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</si>
  <si>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</si>
  <si>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</si>
  <si>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</si>
  <si>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</si>
  <si>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</si>
  <si>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</si>
  <si>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</si>
  <si>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</si>
  <si>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</si>
  <si>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</si>
  <si>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</si>
  <si>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</si>
  <si>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</si>
  <si>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</si>
  <si>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</si>
  <si>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</si>
  <si>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</si>
  <si>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</si>
  <si>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</si>
  <si>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</si>
  <si>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</si>
  <si>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</si>
  <si>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</si>
  <si>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</si>
  <si>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</si>
  <si>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</si>
  <si>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</si>
  <si>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</si>
  <si>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</si>
  <si>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</si>
  <si>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</si>
  <si>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</si>
  <si>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</si>
  <si>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</si>
  <si>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</si>
  <si>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</si>
  <si>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</si>
  <si>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</si>
  <si>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</si>
  <si>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</si>
  <si>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</si>
  <si>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</si>
  <si>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</si>
  <si>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</si>
  <si>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</si>
  <si>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</si>
  <si>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</si>
  <si>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</si>
  <si>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</si>
  <si>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</si>
  <si>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</si>
  <si>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</si>
  <si>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</si>
  <si>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</si>
  <si>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</si>
  <si>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</si>
  <si>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</si>
  <si>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</si>
  <si>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</si>
  <si>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</si>
  <si>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</si>
  <si>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</si>
  <si>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</si>
  <si>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</si>
  <si>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</si>
  <si>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</si>
  <si>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</si>
  <si>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</si>
  <si>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</si>
  <si>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</si>
  <si>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</si>
  <si>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</si>
  <si>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</si>
  <si>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</si>
  <si>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</si>
  <si>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</si>
  <si>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</si>
  <si>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</si>
  <si>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</si>
  <si>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</si>
  <si>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</si>
  <si>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</si>
  <si>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</si>
  <si>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</si>
  <si>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</si>
  <si>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</si>
  <si>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</si>
  <si>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</si>
  <si>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</si>
  <si>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</si>
  <si>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</si>
  <si>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</si>
  <si>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</si>
  <si>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</si>
  <si>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</si>
  <si>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</si>
  <si>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</si>
  <si>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</si>
  <si>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</si>
  <si>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</si>
  <si>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</si>
  <si>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</si>
  <si>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</si>
  <si>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</si>
  <si>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</si>
  <si>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</si>
  <si>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</si>
  <si>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</si>
  <si>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</si>
  <si>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</si>
  <si>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</si>
  <si>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</si>
  <si>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</si>
  <si>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</si>
  <si>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</si>
  <si>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</si>
  <si>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</si>
  <si>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</si>
  <si>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</si>
  <si>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</si>
  <si>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</si>
  <si>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</si>
  <si>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</si>
  <si>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</si>
  <si>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</si>
  <si>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</si>
  <si>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</si>
  <si>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</si>
  <si>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</si>
  <si>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</si>
  <si>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</si>
  <si>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</si>
  <si>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</si>
  <si>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</si>
  <si>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</si>
  <si>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</si>
  <si>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</si>
  <si>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</si>
  <si>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</si>
  <si>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</si>
  <si>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</si>
  <si>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</si>
  <si>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</si>
  <si>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</si>
  <si>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</si>
  <si>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</si>
  <si>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</si>
  <si>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</si>
  <si>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</si>
  <si>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</si>
  <si>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</si>
  <si>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</si>
  <si>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</si>
  <si>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</si>
  <si>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</si>
  <si>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</si>
  <si>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</si>
  <si>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</si>
  <si>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</si>
  <si>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</si>
  <si>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</si>
  <si>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</si>
  <si>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</si>
  <si>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</si>
  <si>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</si>
  <si>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</si>
  <si>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</si>
  <si>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</si>
  <si>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</si>
  <si>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</si>
  <si>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</si>
  <si>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</si>
  <si>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</si>
  <si>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</si>
  <si>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</si>
  <si>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</si>
  <si>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</si>
  <si>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</si>
  <si>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</si>
  <si>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</si>
  <si>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</si>
  <si>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</si>
  <si>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</si>
  <si>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</si>
  <si>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</si>
  <si>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</si>
  <si>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</si>
  <si>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</si>
  <si>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</si>
  <si>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</si>
  <si>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</si>
  <si>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</si>
  <si>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</si>
  <si>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</si>
  <si>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</si>
  <si>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</si>
  <si>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</si>
  <si>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</si>
  <si>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</si>
  <si>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</si>
  <si>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</si>
  <si>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</si>
  <si>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</si>
  <si>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</si>
  <si>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</si>
  <si>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</si>
  <si>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</si>
  <si>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</si>
  <si>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</si>
  <si>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</si>
  <si>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</si>
  <si>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</si>
  <si>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</si>
  <si>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</si>
  <si>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</si>
  <si>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</si>
  <si>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</si>
  <si>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</si>
  <si>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</si>
  <si>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</si>
  <si>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</si>
  <si>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</si>
  <si>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</si>
  <si>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</si>
  <si>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</si>
  <si>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</si>
  <si>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</si>
  <si>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</si>
  <si>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</si>
  <si>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</si>
  <si>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</si>
  <si>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</si>
  <si>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</si>
  <si>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</si>
  <si>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</si>
  <si>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</si>
  <si>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</si>
  <si>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</si>
  <si>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</si>
  <si>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</si>
  <si>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</si>
  <si>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</si>
  <si>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</si>
  <si>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</si>
  <si>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</si>
  <si>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</si>
  <si>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</si>
  <si>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</si>
  <si>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</si>
  <si>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</si>
  <si>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</si>
  <si>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</si>
  <si>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</si>
  <si>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</si>
  <si>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</si>
  <si>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</si>
  <si>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</si>
  <si>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</si>
  <si>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</si>
  <si>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</si>
  <si>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</si>
  <si>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</si>
  <si>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</si>
  <si>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</si>
  <si>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</si>
  <si>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</si>
  <si>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</si>
  <si>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</si>
  <si>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</si>
  <si>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</si>
  <si>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</si>
  <si>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</si>
  <si>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</si>
  <si>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</si>
  <si>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</si>
  <si>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</si>
  <si>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</si>
  <si>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</si>
  <si>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</si>
  <si>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</si>
  <si>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</si>
  <si>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</si>
  <si>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</si>
  <si>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</si>
  <si>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</si>
  <si>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</si>
  <si>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</si>
  <si>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</si>
  <si>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</si>
  <si>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</si>
  <si>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</si>
  <si>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</si>
  <si>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</si>
  <si>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</si>
  <si>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</si>
  <si>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</si>
  <si>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</si>
  <si>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</si>
  <si>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</si>
  <si>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</si>
  <si>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</si>
  <si>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</si>
  <si>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</si>
  <si>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</si>
  <si>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</si>
  <si>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</si>
  <si>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</si>
  <si>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</si>
  <si>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</si>
  <si>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</si>
  <si>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</si>
  <si>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</si>
  <si>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</si>
  <si>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</si>
  <si>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</si>
  <si>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</si>
  <si>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</si>
  <si>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</si>
  <si>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</si>
  <si>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</si>
  <si>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</si>
  <si>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</si>
  <si>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</si>
  <si>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</si>
  <si>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</si>
  <si>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</si>
  <si>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</si>
  <si>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</si>
  <si>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</si>
  <si>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</si>
  <si>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</si>
  <si>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</si>
  <si>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</si>
  <si>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</si>
  <si>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</si>
  <si>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</si>
  <si>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</si>
  <si>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</si>
  <si>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</si>
  <si>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</si>
  <si>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</si>
  <si>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</si>
  <si>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</si>
  <si>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</si>
  <si>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</si>
  <si>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</si>
  <si>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</si>
  <si>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</si>
  <si>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</si>
  <si>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</si>
  <si>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</si>
  <si>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</si>
  <si>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</si>
  <si>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</si>
  <si>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</si>
  <si>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</si>
  <si>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</si>
  <si>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</si>
  <si>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</si>
  <si>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</si>
  <si>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</si>
  <si>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</si>
  <si>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</si>
  <si>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</si>
  <si>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</si>
  <si>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</si>
  <si>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</si>
  <si>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</si>
  <si>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</si>
  <si>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</si>
  <si>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</si>
  <si>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</si>
  <si>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</si>
  <si>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</si>
  <si>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</si>
  <si>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</si>
  <si>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</si>
  <si>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</si>
  <si>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</si>
  <si>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</si>
  <si>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</si>
  <si>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</si>
  <si>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</si>
  <si>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</si>
  <si>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</si>
  <si>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</si>
  <si>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</si>
  <si>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</si>
  <si>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</si>
  <si>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</si>
  <si>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</si>
  <si>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</si>
  <si>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</si>
  <si>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</si>
  <si>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</si>
  <si>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</si>
  <si>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</si>
  <si>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</si>
  <si>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</si>
  <si>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</si>
  <si>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</si>
  <si>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</si>
  <si>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</si>
  <si>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</si>
  <si>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</si>
  <si>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</si>
  <si>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</si>
  <si>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</si>
  <si>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</si>
  <si>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</si>
  <si>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</si>
  <si>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</si>
  <si>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</si>
  <si>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</si>
  <si>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</si>
  <si>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</si>
  <si>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</si>
  <si>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</si>
  <si>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</si>
  <si>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</si>
  <si>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</si>
  <si>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</si>
  <si>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</si>
  <si>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</si>
  <si>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</si>
  <si>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</si>
  <si>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</si>
  <si>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</si>
  <si>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</si>
  <si>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</si>
  <si>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</si>
  <si>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</si>
  <si>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</si>
  <si>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</si>
  <si>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</si>
  <si>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</si>
  <si>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</si>
  <si>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</si>
  <si>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</si>
  <si>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</si>
  <si>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</si>
  <si>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</si>
  <si>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</si>
  <si>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</si>
  <si>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</si>
  <si>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</si>
  <si>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</si>
  <si>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</si>
  <si>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</si>
  <si>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</si>
  <si>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</si>
  <si>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</si>
  <si>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</si>
  <si>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</si>
  <si>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</si>
  <si>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</si>
  <si>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</si>
  <si>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</si>
  <si>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</si>
  <si>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</si>
  <si>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</si>
  <si>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</si>
  <si>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</si>
  <si>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</si>
  <si>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</si>
  <si>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</si>
  <si>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</si>
  <si>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</si>
  <si>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</si>
  <si>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</si>
  <si>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</si>
  <si>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</si>
  <si>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</si>
  <si>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</si>
  <si>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</si>
  <si>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</si>
  <si>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</si>
  <si>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</si>
  <si>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</si>
  <si>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</si>
  <si>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</si>
  <si>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</si>
  <si>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</si>
  <si>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</si>
  <si>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</si>
  <si>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</si>
  <si>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</si>
  <si>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</si>
  <si>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</si>
  <si>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</si>
  <si>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</si>
  <si>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</si>
  <si>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</si>
  <si>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</si>
  <si>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</si>
  <si>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</si>
  <si>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</si>
  <si>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</si>
  <si>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</si>
  <si>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</si>
  <si>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</si>
  <si>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</si>
  <si>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</si>
  <si>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</si>
  <si>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</si>
  <si>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</si>
  <si>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</si>
  <si>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</si>
  <si>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</si>
  <si>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</si>
  <si>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</si>
  <si>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</si>
  <si>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</si>
  <si>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</si>
  <si>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</si>
  <si>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</si>
  <si>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</si>
  <si>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</si>
  <si>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</si>
  <si>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</si>
  <si>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</si>
  <si>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</si>
  <si>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</si>
  <si>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</si>
  <si>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</si>
  <si>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</si>
  <si>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</si>
  <si>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</si>
  <si>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</si>
  <si>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</si>
  <si>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</si>
  <si>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</si>
  <si>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</si>
  <si>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</si>
  <si>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</si>
  <si>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</si>
  <si>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</si>
  <si>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</si>
  <si>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</si>
  <si>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</si>
  <si>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</si>
  <si>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</si>
  <si>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</si>
  <si>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</si>
  <si>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</si>
  <si>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</si>
  <si>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</si>
  <si>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</si>
  <si>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</si>
  <si>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</si>
  <si>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</si>
  <si>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</si>
  <si>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</si>
  <si>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</si>
  <si>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</si>
  <si>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</si>
  <si>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</si>
  <si>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</si>
  <si>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</si>
  <si>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</si>
  <si>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</si>
  <si>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</si>
  <si>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</si>
  <si>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</si>
  <si>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</si>
  <si>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</si>
  <si>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</si>
  <si>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</si>
  <si>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</si>
  <si>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</si>
  <si>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</si>
  <si>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</si>
  <si>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</si>
  <si>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</si>
  <si>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</si>
  <si>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</si>
  <si>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</si>
  <si>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</si>
  <si>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</si>
  <si>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</si>
  <si>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</si>
  <si>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</si>
  <si>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</si>
  <si>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</si>
  <si>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</si>
  <si>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</si>
  <si>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</si>
  <si>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</si>
  <si>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</si>
  <si>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</si>
  <si>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</si>
  <si>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</si>
  <si>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</si>
  <si>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</si>
  <si>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</si>
  <si>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</si>
  <si>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</si>
  <si>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</si>
  <si>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</si>
  <si>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</si>
  <si>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</si>
  <si>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</si>
  <si>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</si>
  <si>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</si>
  <si>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</si>
  <si>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</si>
  <si>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</si>
  <si>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</si>
  <si>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</si>
  <si>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</si>
  <si>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</si>
  <si>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</si>
  <si>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</si>
  <si>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</si>
  <si>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</si>
  <si>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</si>
  <si>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</si>
  <si>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</si>
  <si>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</si>
  <si>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</si>
  <si>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</si>
  <si>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</si>
  <si>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</si>
  <si>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</si>
  <si>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</si>
  <si>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</si>
  <si>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</si>
  <si>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</si>
  <si>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</si>
  <si>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</si>
  <si>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</si>
  <si>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</si>
  <si>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</si>
  <si>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</si>
  <si>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</si>
  <si>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</si>
  <si>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</si>
  <si>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</si>
  <si>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</si>
  <si>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</si>
  <si>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</si>
  <si>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</si>
  <si>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</si>
  <si>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</si>
  <si>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</si>
  <si>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</si>
  <si>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</si>
  <si>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</si>
  <si>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</si>
  <si>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</si>
  <si>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</si>
  <si>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</si>
  <si>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</si>
  <si>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</si>
  <si>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</si>
  <si>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</si>
  <si>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</si>
  <si>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</si>
  <si>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</si>
  <si>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</si>
  <si>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</si>
  <si>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</si>
  <si>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</si>
  <si>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</si>
  <si>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</si>
  <si>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</si>
  <si>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</si>
  <si>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</si>
  <si>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</si>
  <si>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</si>
  <si>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</si>
  <si>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</si>
  <si>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</si>
  <si>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</si>
  <si>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</si>
  <si>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</si>
  <si>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</si>
  <si>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</si>
  <si>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</si>
  <si>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</si>
  <si>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</si>
  <si>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</si>
  <si>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</si>
  <si>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</si>
  <si>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</si>
  <si>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</si>
  <si>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</si>
  <si>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</si>
  <si>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</si>
  <si>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</si>
  <si>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</si>
  <si>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</si>
  <si>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</si>
  <si>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</si>
  <si>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</si>
  <si>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</si>
  <si>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</si>
  <si>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</si>
  <si>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</si>
  <si>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</si>
  <si>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</si>
  <si>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</si>
  <si>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</si>
  <si>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</si>
  <si>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</si>
  <si>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</si>
  <si>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</si>
  <si>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</si>
  <si>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</si>
  <si>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</si>
  <si>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</si>
  <si>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</si>
  <si>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</si>
  <si>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</si>
  <si>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</si>
  <si>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</si>
  <si>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</si>
  <si>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</si>
  <si>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</si>
  <si>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</si>
  <si>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</si>
  <si>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</si>
  <si>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</si>
  <si>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</si>
  <si>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</si>
  <si>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</si>
  <si>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</si>
  <si>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</si>
  <si>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</si>
  <si>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</si>
  <si>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</si>
  <si>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</si>
  <si>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</si>
  <si>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</si>
  <si>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</si>
  <si>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</si>
  <si>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</si>
  <si>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</si>
  <si>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</si>
  <si>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</si>
  <si>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</si>
  <si>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</si>
  <si>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</si>
  <si>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</si>
  <si>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</si>
  <si>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</si>
  <si>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</si>
  <si>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</si>
  <si>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</si>
  <si>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</si>
  <si>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</si>
  <si>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</si>
  <si>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</si>
  <si>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</si>
  <si>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</si>
  <si>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</si>
  <si>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</si>
  <si>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</si>
  <si>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</si>
  <si>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</si>
  <si>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</si>
  <si>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</si>
  <si>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</si>
  <si>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</si>
  <si>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</si>
  <si>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</si>
  <si>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</si>
  <si>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</si>
  <si>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</si>
  <si>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</si>
  <si>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</si>
  <si>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</si>
  <si>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</si>
  <si>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</si>
  <si>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</si>
  <si>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</si>
  <si>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</si>
  <si>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</si>
  <si>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</si>
  <si>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</si>
  <si>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</si>
  <si>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</si>
  <si>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</si>
  <si>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</si>
  <si>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</si>
  <si>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</si>
  <si>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</si>
  <si>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</si>
  <si>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</si>
  <si>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</si>
  <si>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</si>
  <si>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</si>
  <si>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</si>
  <si>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</si>
  <si>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</si>
  <si>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</si>
  <si>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</si>
  <si>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</si>
  <si>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</si>
  <si>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</si>
  <si>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</si>
  <si>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</si>
  <si>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</si>
  <si>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</si>
  <si>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</si>
  <si>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</si>
  <si>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</si>
  <si>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</si>
  <si>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</si>
  <si>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</si>
  <si>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</si>
  <si>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</si>
  <si>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</si>
  <si>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</si>
  <si>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</si>
  <si>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</si>
  <si>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</si>
  <si>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</si>
  <si>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</si>
  <si>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</si>
  <si>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</si>
  <si>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</si>
  <si>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</si>
  <si>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</si>
  <si>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</si>
  <si>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</si>
  <si>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</si>
  <si>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</si>
  <si>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</si>
  <si>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</si>
  <si>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</si>
  <si>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</si>
  <si>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</si>
  <si>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</si>
  <si>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</si>
  <si>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</si>
  <si>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</si>
  <si>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</si>
  <si>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</si>
  <si>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</si>
  <si>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</si>
  <si>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</si>
  <si>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</si>
  <si>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</si>
  <si>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</si>
  <si>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</si>
  <si>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</si>
  <si>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</si>
  <si>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</si>
  <si>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</si>
  <si>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</si>
  <si>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</si>
  <si>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</si>
  <si>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</si>
  <si>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</si>
  <si>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</si>
  <si>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</si>
  <si>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</si>
  <si>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</si>
  <si>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</si>
  <si>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</si>
  <si>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</si>
  <si>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</si>
  <si>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</si>
  <si>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</si>
  <si>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</si>
  <si>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</si>
  <si>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</si>
  <si>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</si>
  <si>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</si>
  <si>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</si>
  <si>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</si>
  <si>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</si>
  <si>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</si>
  <si>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</si>
  <si>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</si>
  <si>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</si>
  <si>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</si>
  <si>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</si>
  <si>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</si>
  <si>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</si>
  <si>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</si>
  <si>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</si>
  <si>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</si>
  <si>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</si>
  <si>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</si>
  <si>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</si>
  <si>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</si>
  <si>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</si>
  <si>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</si>
  <si>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</si>
  <si>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</si>
  <si>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</si>
  <si>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</si>
  <si>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</si>
  <si>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</si>
  <si>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</si>
  <si>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</si>
  <si>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</si>
  <si>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</si>
  <si>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</si>
  <si>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</si>
  <si>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</si>
  <si>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</si>
  <si>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</si>
  <si>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</si>
  <si>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</si>
  <si>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</si>
  <si>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</si>
  <si>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</si>
  <si>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</si>
  <si>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</si>
  <si>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</si>
  <si>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</si>
  <si>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</si>
  <si>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</si>
  <si>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</si>
  <si>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</si>
  <si>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</si>
  <si>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</si>
  <si>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</si>
  <si>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</si>
  <si>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</si>
  <si>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</si>
  <si>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</si>
  <si>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</si>
  <si>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</si>
  <si>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</si>
  <si>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</si>
  <si>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</si>
  <si>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</si>
  <si>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</si>
  <si>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</si>
  <si>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</si>
  <si>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</si>
  <si>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</si>
  <si>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</si>
  <si>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</si>
  <si>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</si>
  <si>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</si>
  <si>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</si>
  <si>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</si>
  <si>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</si>
  <si>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</si>
  <si>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</si>
  <si>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</si>
  <si>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</si>
  <si>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</si>
  <si>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</si>
  <si>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</si>
  <si>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</si>
  <si>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</si>
  <si>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</si>
  <si>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</si>
  <si>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</si>
  <si>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</si>
  <si>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</si>
  <si>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</si>
  <si>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</si>
  <si>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</si>
  <si>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</si>
  <si>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</si>
  <si>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</si>
  <si>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</si>
  <si>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</si>
  <si>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</si>
  <si>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</si>
  <si>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</si>
  <si>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</si>
  <si>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</si>
  <si>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</si>
  <si>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</si>
  <si>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</si>
  <si>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</si>
  <si>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</si>
  <si>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</si>
  <si>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</si>
  <si>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</si>
  <si>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</si>
  <si>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</si>
  <si>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</si>
  <si>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</si>
  <si>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</si>
  <si>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</si>
  <si>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</si>
  <si>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</si>
  <si>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</si>
  <si>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</si>
  <si>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</si>
  <si>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</si>
  <si>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</si>
  <si>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</si>
  <si>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</si>
  <si>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</si>
  <si>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</si>
  <si>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</si>
  <si>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</si>
  <si>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</si>
  <si>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</si>
  <si>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</si>
  <si>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</si>
  <si>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</si>
  <si>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</si>
  <si>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</si>
  <si>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</si>
  <si>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</si>
  <si>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</si>
  <si>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</si>
  <si>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</si>
  <si>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</si>
  <si>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</si>
  <si>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</si>
  <si>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</si>
  <si>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</si>
  <si>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</si>
  <si>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</si>
  <si>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</si>
  <si>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</si>
  <si>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</si>
  <si>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</si>
  <si>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</si>
  <si>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</si>
  <si>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</si>
  <si>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</si>
  <si>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</si>
  <si>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</si>
  <si>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</si>
  <si>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</si>
  <si>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</si>
  <si>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</si>
  <si>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</si>
  <si>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</si>
  <si>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</si>
  <si>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</si>
  <si>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</si>
  <si>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</si>
  <si>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</si>
  <si>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</si>
  <si>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</si>
  <si>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</si>
  <si>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</si>
  <si>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</si>
  <si>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</si>
  <si>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</si>
  <si>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</si>
  <si>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</si>
  <si>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</si>
  <si>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</si>
  <si>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</si>
  <si>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</si>
  <si>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</si>
  <si>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</si>
  <si>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</si>
  <si>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</si>
  <si>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</si>
  <si>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</si>
  <si>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</si>
  <si>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</si>
  <si>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</si>
  <si>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</si>
  <si>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</si>
  <si>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</si>
  <si>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</si>
  <si>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</si>
  <si>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</si>
  <si>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</si>
  <si>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</si>
  <si>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</si>
  <si>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</si>
  <si>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</si>
  <si>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</si>
  <si>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</si>
  <si>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</si>
  <si>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</si>
  <si>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</si>
  <si>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</si>
  <si>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</si>
  <si>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</si>
  <si>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</si>
  <si>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</si>
  <si>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</si>
  <si>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</si>
  <si>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</si>
  <si>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</si>
  <si>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</si>
  <si>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</si>
  <si>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</si>
  <si>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</si>
  <si>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</si>
  <si>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</si>
  <si>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</si>
  <si>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</si>
  <si>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</si>
  <si>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</si>
  <si>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</si>
  <si>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</si>
  <si>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</si>
  <si>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</si>
  <si>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</si>
  <si>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</si>
  <si>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</si>
  <si>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</si>
  <si>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</si>
  <si>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</si>
  <si>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</si>
  <si>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</si>
  <si>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</si>
  <si>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</si>
  <si>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</si>
  <si>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</si>
  <si>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</si>
  <si>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</si>
  <si>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</si>
  <si>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</si>
  <si>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</si>
  <si>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</si>
  <si>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</si>
  <si>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</si>
  <si>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</si>
  <si>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</si>
  <si>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</si>
  <si>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</si>
  <si>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</si>
  <si>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</si>
  <si>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</si>
  <si>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</si>
  <si>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</si>
  <si>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</si>
  <si>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</si>
  <si>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</si>
  <si>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</si>
  <si>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</si>
  <si>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</si>
  <si>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</si>
  <si>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</si>
  <si>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</si>
  <si>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</si>
  <si>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</si>
  <si>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</si>
  <si>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</si>
  <si>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</si>
  <si>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</si>
  <si>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</si>
  <si>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</si>
  <si>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</si>
  <si>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</si>
  <si>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</si>
  <si>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</si>
  <si>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</si>
  <si>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</si>
  <si>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</si>
  <si>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</si>
  <si>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</si>
  <si>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</si>
  <si>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</si>
  <si>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</si>
  <si>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</si>
  <si>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</si>
  <si>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</si>
  <si>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</si>
  <si>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</si>
  <si>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</si>
  <si>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</si>
  <si>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</si>
  <si>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</si>
  <si>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</si>
  <si>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</si>
  <si>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</si>
  <si>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</si>
  <si>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</si>
  <si>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</si>
  <si>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</si>
  <si>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</si>
  <si>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</si>
  <si>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</si>
  <si>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</si>
  <si>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</si>
  <si>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</si>
  <si>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</si>
  <si>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</si>
  <si>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</si>
  <si>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</si>
  <si>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</si>
  <si>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</si>
  <si>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</si>
  <si>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</si>
  <si>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</si>
  <si>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</si>
  <si>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</si>
  <si>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</si>
  <si>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</si>
  <si>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</si>
  <si>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</si>
  <si>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</si>
  <si>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</si>
  <si>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</si>
  <si>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</si>
  <si>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</si>
  <si>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</si>
  <si>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</si>
  <si>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</si>
  <si>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</si>
  <si>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</si>
  <si>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</si>
  <si>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</si>
  <si>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</si>
  <si>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</si>
  <si>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</si>
  <si>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</si>
  <si>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</si>
  <si>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</si>
  <si>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</si>
  <si>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</si>
  <si>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</si>
  <si>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</si>
  <si>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</si>
  <si>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</si>
  <si>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</si>
  <si>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</si>
  <si>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</si>
  <si>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</si>
  <si>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</si>
  <si>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</si>
  <si>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</si>
  <si>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</si>
  <si>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</si>
  <si>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</si>
  <si>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</si>
  <si>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</si>
  <si>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</si>
  <si>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</si>
  <si>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</si>
  <si>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</si>
  <si>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</si>
  <si>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</si>
  <si>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</si>
  <si>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</si>
  <si>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</si>
  <si>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</si>
  <si>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</si>
  <si>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</si>
  <si>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</si>
  <si>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</si>
  <si>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</si>
  <si>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</si>
  <si>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</si>
  <si>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</si>
  <si>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</si>
  <si>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</si>
  <si>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</si>
  <si>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</si>
  <si>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</si>
  <si>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</si>
  <si>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</si>
  <si>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</si>
  <si>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</si>
  <si>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</si>
  <si>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</si>
  <si>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</si>
  <si>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</si>
  <si>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</si>
  <si>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</si>
  <si>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</si>
  <si>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</si>
  <si>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</si>
  <si>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</si>
  <si>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</si>
  <si>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</si>
  <si>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</si>
  <si>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</si>
  <si>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</si>
  <si>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</si>
  <si>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</si>
  <si>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</si>
  <si>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</si>
  <si>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</si>
  <si>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</si>
  <si>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</si>
  <si>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</si>
  <si>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</si>
  <si>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</si>
  <si>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</si>
  <si>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</si>
  <si>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</si>
  <si>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</si>
  <si>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</si>
  <si>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</si>
  <si>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</si>
  <si>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</si>
  <si>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</si>
  <si>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</si>
  <si>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</si>
  <si>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</si>
  <si>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</si>
  <si>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</si>
  <si>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</si>
  <si>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</si>
  <si>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</si>
  <si>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</si>
  <si>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</si>
  <si>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</si>
  <si>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</si>
  <si>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</si>
  <si>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</si>
  <si>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</si>
  <si>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</si>
  <si>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</si>
  <si>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</si>
  <si>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</si>
  <si>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</si>
  <si>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</si>
  <si>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</si>
  <si>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</si>
  <si>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</si>
  <si>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</si>
  <si>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</si>
  <si>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</si>
  <si>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</si>
  <si>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</si>
  <si>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</si>
  <si>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</si>
  <si>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</si>
  <si>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</si>
  <si>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</si>
  <si>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</si>
  <si>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</si>
  <si>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</si>
  <si>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</si>
  <si>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</si>
  <si>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</si>
  <si>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</si>
  <si>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</si>
  <si>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</si>
  <si>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</si>
  <si>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</si>
  <si>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</si>
  <si>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</si>
  <si>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</si>
  <si>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</si>
  <si>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</si>
  <si>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</si>
  <si>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</si>
  <si>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</si>
  <si>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</si>
  <si>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</si>
  <si>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</si>
  <si>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</si>
  <si>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</si>
  <si>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</si>
  <si>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</si>
  <si>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</si>
  <si>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</si>
  <si>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</si>
  <si>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</si>
  <si>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</si>
  <si>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</si>
  <si>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</si>
  <si>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</si>
  <si>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</si>
  <si>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</si>
  <si>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</si>
  <si>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</si>
  <si>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</si>
  <si>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</si>
  <si>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</si>
  <si>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</si>
  <si>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</si>
  <si>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</si>
  <si>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</si>
  <si>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</si>
  <si>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</si>
  <si>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</si>
  <si>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</si>
  <si>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</si>
  <si>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</si>
  <si>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</si>
  <si>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</si>
  <si>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</si>
  <si>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</si>
  <si>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</si>
  <si>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</si>
  <si>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</si>
  <si>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</si>
  <si>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</si>
  <si>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</si>
  <si>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</si>
  <si>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</si>
  <si>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</si>
  <si>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</si>
  <si>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</si>
  <si>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</si>
  <si>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</si>
  <si>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</si>
  <si>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</si>
  <si>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</si>
  <si>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</si>
  <si>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</si>
  <si>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</si>
  <si>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</si>
  <si>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</si>
  <si>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</si>
  <si>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</si>
  <si>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</si>
  <si>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</si>
  <si>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</si>
  <si>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</si>
  <si>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</si>
  <si>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</si>
  <si>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</si>
  <si>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</si>
  <si>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</si>
  <si>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</si>
  <si>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</si>
  <si>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</si>
  <si>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</si>
  <si>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</si>
  <si>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</si>
  <si>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</si>
  <si>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</si>
  <si>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</si>
  <si>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</si>
  <si>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</si>
  <si>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</si>
  <si>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</si>
  <si>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</si>
  <si>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</si>
  <si>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</si>
  <si>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</si>
  <si>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</si>
  <si>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</si>
  <si>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</si>
  <si>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</si>
  <si>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</si>
  <si>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</si>
  <si>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</si>
  <si>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</si>
  <si>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</si>
  <si>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</si>
  <si>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</si>
  <si>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</si>
  <si>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</si>
  <si>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</si>
  <si>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</si>
  <si>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</si>
  <si>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</si>
  <si>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</si>
  <si>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</si>
  <si>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</si>
  <si>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</si>
  <si>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</si>
  <si>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</si>
  <si>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</si>
  <si>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</si>
  <si>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</si>
  <si>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</si>
  <si>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</si>
  <si>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</si>
  <si>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</si>
  <si>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</si>
  <si>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</si>
  <si>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</si>
  <si>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</si>
  <si>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</si>
  <si>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</si>
  <si>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</si>
  <si>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</si>
  <si>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</si>
  <si>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</si>
  <si>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</si>
  <si>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</si>
  <si>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</si>
  <si>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</si>
  <si>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</si>
  <si>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</si>
  <si>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</si>
  <si>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</si>
  <si>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</si>
  <si>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</si>
  <si>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</si>
  <si>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</si>
  <si>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</si>
  <si>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</si>
  <si>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</si>
  <si>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</si>
  <si>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</si>
  <si>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</si>
  <si>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</si>
  <si>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</si>
  <si>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</si>
  <si>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</si>
  <si>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</si>
  <si>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</si>
  <si>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</si>
  <si>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</si>
  <si>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</si>
  <si>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</si>
  <si>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</si>
  <si>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</si>
  <si>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</si>
  <si>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</si>
  <si>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</si>
  <si>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</si>
  <si>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</si>
  <si>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</si>
  <si>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</si>
  <si>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</si>
  <si>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</si>
  <si>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</si>
  <si>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</si>
  <si>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</si>
  <si>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</si>
  <si>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</si>
  <si>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</si>
  <si>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</si>
  <si>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</si>
  <si>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</si>
  <si>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</si>
  <si>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</si>
  <si>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</si>
  <si>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</si>
  <si>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</si>
  <si>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</si>
  <si>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</si>
  <si>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</si>
  <si>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</si>
  <si>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</si>
  <si>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</si>
  <si>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</si>
  <si>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</si>
  <si>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</si>
  <si>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</si>
  <si>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</si>
  <si>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</si>
  <si>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</si>
  <si>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</si>
  <si>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</si>
  <si>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</si>
  <si>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</si>
  <si>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</si>
  <si>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</si>
  <si>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</si>
  <si>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</si>
  <si>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</si>
  <si>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</si>
  <si>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</si>
  <si>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</si>
  <si>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</si>
  <si>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</si>
  <si>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</si>
  <si>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</si>
  <si>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</si>
  <si>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</si>
  <si>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</si>
  <si>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</si>
  <si>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</si>
  <si>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</si>
  <si>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</si>
  <si>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</si>
  <si>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</si>
  <si>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</si>
  <si>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</si>
  <si>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</si>
  <si>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</si>
  <si>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</si>
  <si>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</si>
  <si>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</si>
  <si>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</si>
  <si>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</si>
  <si>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</si>
  <si>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</si>
  <si>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</si>
  <si>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</si>
  <si>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</si>
  <si>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</si>
  <si>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</si>
  <si>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</si>
  <si>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</si>
  <si>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</si>
  <si>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</si>
  <si>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</si>
  <si>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</si>
  <si>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</si>
  <si>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</si>
  <si>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</si>
  <si>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</si>
  <si>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</si>
  <si>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</si>
  <si>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</si>
  <si>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</si>
  <si>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</si>
  <si>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</si>
  <si>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</si>
  <si>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</si>
  <si>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</si>
  <si>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</si>
  <si>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</si>
  <si>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</si>
  <si>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</si>
  <si>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</si>
  <si>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</si>
  <si>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</si>
  <si>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</si>
  <si>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</si>
  <si>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</si>
  <si>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</si>
  <si>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</si>
  <si>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</si>
  <si>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</si>
  <si>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</si>
  <si>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</si>
  <si>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</si>
  <si>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</si>
  <si>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</si>
  <si>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</si>
  <si>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</si>
  <si>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</si>
  <si>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</si>
  <si>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</si>
  <si>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</si>
  <si>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</si>
  <si>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</si>
  <si>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</si>
  <si>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</si>
  <si>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</si>
  <si>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</si>
  <si>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</si>
  <si>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</si>
  <si>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</si>
  <si>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</si>
  <si>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</si>
  <si>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</si>
  <si>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</si>
  <si>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</si>
  <si>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</si>
  <si>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</si>
  <si>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</si>
  <si>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</si>
  <si>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</si>
  <si>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</si>
  <si>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</si>
  <si>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</si>
  <si>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</si>
  <si>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</si>
  <si>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</si>
  <si>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</si>
  <si>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</si>
  <si>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</si>
  <si>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</si>
  <si>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</si>
  <si>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</si>
  <si>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</si>
  <si>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</si>
  <si>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</si>
  <si>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</si>
  <si>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</si>
  <si>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</si>
  <si>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</si>
  <si>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</si>
  <si>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</si>
  <si>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</si>
  <si>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</si>
  <si>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</si>
  <si>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</si>
  <si>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</si>
  <si>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</si>
  <si>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</si>
  <si>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</si>
  <si>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</si>
  <si>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</si>
  <si>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</si>
  <si>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</si>
  <si>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</si>
  <si>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</si>
  <si>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</si>
  <si>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</si>
  <si>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</si>
  <si>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</si>
  <si>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</si>
  <si>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</si>
  <si>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</si>
  <si>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</si>
  <si>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</si>
  <si>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</si>
  <si>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</si>
  <si>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</si>
  <si>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</si>
  <si>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</si>
  <si>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</si>
  <si>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</si>
  <si>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</si>
  <si>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</si>
  <si>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</si>
  <si>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</si>
  <si>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</si>
  <si>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</si>
  <si>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</si>
  <si>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</si>
  <si>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</si>
  <si>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</si>
  <si>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</si>
  <si>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</si>
  <si>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</si>
  <si>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</si>
  <si>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</si>
  <si>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</si>
  <si>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</si>
  <si>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</si>
  <si>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</si>
  <si>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</si>
  <si>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</si>
  <si>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</si>
  <si>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</si>
  <si>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</si>
  <si>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</si>
  <si>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</si>
  <si>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</si>
  <si>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</si>
  <si>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</si>
  <si>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</si>
  <si>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</si>
  <si>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</si>
  <si>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</si>
  <si>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</si>
  <si>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</si>
  <si>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</si>
  <si>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</si>
  <si>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</si>
  <si>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</si>
  <si>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</si>
  <si>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</si>
  <si>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</si>
  <si>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</si>
  <si>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</si>
  <si>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</si>
  <si>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</si>
  <si>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</si>
  <si>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</si>
  <si>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</si>
  <si>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</si>
  <si>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</si>
  <si>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</si>
  <si>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</si>
  <si>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</si>
  <si>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</si>
  <si>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</si>
  <si>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</si>
  <si>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</si>
  <si>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</si>
  <si>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</si>
  <si>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</si>
  <si>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</si>
  <si>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</si>
  <si>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</si>
  <si>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</si>
  <si>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</si>
  <si>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</si>
  <si>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</si>
  <si>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</si>
  <si>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</si>
  <si>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</si>
  <si>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</si>
  <si>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</si>
  <si>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</si>
  <si>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</si>
  <si>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</si>
  <si>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</si>
  <si>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</si>
  <si>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</si>
  <si>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</si>
  <si>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</si>
  <si>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</si>
  <si>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</si>
  <si>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</si>
  <si>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</si>
  <si>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</si>
  <si>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</si>
  <si>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</si>
  <si>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</si>
  <si>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</si>
  <si>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</si>
  <si>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</si>
  <si>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</si>
  <si>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</si>
  <si>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</si>
  <si>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</si>
  <si>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</si>
  <si>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</si>
  <si>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</si>
  <si>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</si>
  <si>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</si>
  <si>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</si>
  <si>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</si>
  <si>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</si>
  <si>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</si>
  <si>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</si>
  <si>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</si>
  <si>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</si>
  <si>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</si>
  <si>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</si>
  <si>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</si>
  <si>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</si>
  <si>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</si>
  <si>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</si>
  <si>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</si>
  <si>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</si>
  <si>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</si>
  <si>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</si>
  <si>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</si>
  <si>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</si>
  <si>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</si>
  <si>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</si>
  <si>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</si>
  <si>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</si>
  <si>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</si>
  <si>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</si>
  <si>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</si>
  <si>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</si>
  <si>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</si>
  <si>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</si>
  <si>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</si>
  <si>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</si>
  <si>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</si>
  <si>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</si>
  <si>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</si>
  <si>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</si>
  <si>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</si>
  <si>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</si>
  <si>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</si>
  <si>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</si>
  <si>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</si>
  <si>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</si>
  <si>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</si>
  <si>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</si>
  <si>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</si>
  <si>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</si>
  <si>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</si>
  <si>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</si>
  <si>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</si>
  <si>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</si>
  <si>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</si>
  <si>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</si>
  <si>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</si>
  <si>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</si>
  <si>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</si>
  <si>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</si>
  <si>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</si>
  <si>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</si>
  <si>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</si>
  <si>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</si>
  <si>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</si>
  <si>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</si>
  <si>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</si>
  <si>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</si>
  <si>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</si>
  <si>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</si>
  <si>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</si>
  <si>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</si>
  <si>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</si>
  <si>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</si>
  <si>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</si>
  <si>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</si>
  <si>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</si>
  <si>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</si>
  <si>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</si>
  <si>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</si>
  <si>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</si>
  <si>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</si>
  <si>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</si>
  <si>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</si>
  <si>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</si>
  <si>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</si>
  <si>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</si>
  <si>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</si>
  <si>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</si>
  <si>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</si>
  <si>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</si>
  <si>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</si>
  <si>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</si>
  <si>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</si>
  <si>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</si>
  <si>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</si>
  <si>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</si>
  <si>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</si>
  <si>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</si>
  <si>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</si>
  <si>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</si>
  <si>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</si>
  <si>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</si>
  <si>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</si>
  <si>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</si>
  <si>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</si>
  <si>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</si>
  <si>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</si>
  <si>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</si>
  <si>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</si>
  <si>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</si>
  <si>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</si>
  <si>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</si>
  <si>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</si>
  <si>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</si>
  <si>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</si>
  <si>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</si>
  <si>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</si>
  <si>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</si>
  <si>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</si>
  <si>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</si>
  <si>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</si>
  <si>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</si>
  <si>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</si>
  <si>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</si>
  <si>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</si>
  <si>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</si>
  <si>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</si>
  <si>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</si>
  <si>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</si>
  <si>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</si>
  <si>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</si>
  <si>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</si>
  <si>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</si>
  <si>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</si>
  <si>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</si>
  <si>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</si>
  <si>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</si>
  <si>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</si>
  <si>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</si>
  <si>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</si>
  <si>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</si>
  <si>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</si>
  <si>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</si>
  <si>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</si>
  <si>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</si>
  <si>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</si>
  <si>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</si>
  <si>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</si>
  <si>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</si>
  <si>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</si>
  <si>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</si>
  <si>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</si>
  <si>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</si>
  <si>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</si>
  <si>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</si>
  <si>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</si>
  <si>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</si>
  <si>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</si>
  <si>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</si>
  <si>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</si>
  <si>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</si>
  <si>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</si>
  <si>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</si>
  <si>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</si>
  <si>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</si>
  <si>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</si>
  <si>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</si>
  <si>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</si>
  <si>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</si>
  <si>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</si>
  <si>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</si>
  <si>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</si>
  <si>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</si>
  <si>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</si>
  <si>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</si>
  <si>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</si>
  <si>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</si>
  <si>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</si>
  <si>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</si>
  <si>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</si>
  <si>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</si>
  <si>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</si>
  <si>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</si>
  <si>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</si>
  <si>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</si>
  <si>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</si>
  <si>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</si>
  <si>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</si>
  <si>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</si>
  <si>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</si>
  <si>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</si>
  <si>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</si>
  <si>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</si>
  <si>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</si>
  <si>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</si>
  <si>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</si>
  <si>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</si>
  <si>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</si>
  <si>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</si>
  <si>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</si>
  <si>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</si>
  <si>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</si>
  <si>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</si>
  <si>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</si>
  <si>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</si>
  <si>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</si>
  <si>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</si>
  <si>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</si>
  <si>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</si>
  <si>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</si>
  <si>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</si>
  <si>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</si>
  <si>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</si>
  <si>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</si>
  <si>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</si>
  <si>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</si>
  <si>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</si>
  <si>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</si>
  <si>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</si>
  <si>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</si>
  <si>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</si>
  <si>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</si>
  <si>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</si>
  <si>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</si>
  <si>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</si>
  <si>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</si>
  <si>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</si>
  <si>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</si>
  <si>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</si>
  <si>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</si>
  <si>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</si>
  <si>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</si>
  <si>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</si>
  <si>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</si>
  <si>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</si>
  <si>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</si>
  <si>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</si>
  <si>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</si>
  <si>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</si>
  <si>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</si>
  <si>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</si>
  <si>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</si>
  <si>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</si>
  <si>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</si>
  <si>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</si>
  <si>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</si>
  <si>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</si>
  <si>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</si>
  <si>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</si>
  <si>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</si>
  <si>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</si>
  <si>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</si>
  <si>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</si>
  <si>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</si>
  <si>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</si>
  <si>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</si>
  <si>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</si>
  <si>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</si>
  <si>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</si>
  <si>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</si>
  <si>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</si>
  <si>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</si>
  <si>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</si>
  <si>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</si>
  <si>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</si>
  <si>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</si>
  <si>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</si>
  <si>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</si>
  <si>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</si>
  <si>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</si>
  <si>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</si>
  <si>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</si>
  <si>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</si>
  <si>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</si>
  <si>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</si>
  <si>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</si>
  <si>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</si>
  <si>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</si>
  <si>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</si>
  <si>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</si>
  <si>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</si>
  <si>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</si>
  <si>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</si>
  <si>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</si>
  <si>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</si>
  <si>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</si>
  <si>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</si>
  <si>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</si>
  <si>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</si>
  <si>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</si>
  <si>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</si>
  <si>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</si>
  <si>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</si>
  <si>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</si>
  <si>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</si>
  <si>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</si>
  <si>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</si>
  <si>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</si>
  <si>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</si>
  <si>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</si>
  <si>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</si>
  <si>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</si>
  <si>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</si>
  <si>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</si>
  <si>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</si>
  <si>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</si>
  <si>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</si>
  <si>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</si>
  <si>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</si>
  <si>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</si>
  <si>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</si>
  <si>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</si>
  <si>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</si>
  <si>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</si>
  <si>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</si>
  <si>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</si>
  <si>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</si>
  <si>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</si>
  <si>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</si>
  <si>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</si>
  <si>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</si>
  <si>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</si>
  <si>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</si>
  <si>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</si>
  <si>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</si>
  <si>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</si>
  <si>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</si>
  <si>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</si>
  <si>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</si>
  <si>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</si>
  <si>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</si>
  <si>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</si>
  <si>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</si>
  <si>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</si>
  <si>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</si>
  <si>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</si>
  <si>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</si>
  <si>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</si>
  <si>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</si>
  <si>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</si>
  <si>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</si>
  <si>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</si>
  <si>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</si>
  <si>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</si>
  <si>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</si>
  <si>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</si>
  <si>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</si>
  <si>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</si>
  <si>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</si>
  <si>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</si>
  <si>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</si>
  <si>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</si>
  <si>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</si>
  <si>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</si>
  <si>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</si>
  <si>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</si>
  <si>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</si>
  <si>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</si>
  <si>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</si>
  <si>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</si>
  <si>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</si>
  <si>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</si>
  <si>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</si>
  <si>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</si>
  <si>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</si>
  <si>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</si>
  <si>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</si>
  <si>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</si>
  <si>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</si>
  <si>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</si>
  <si>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</si>
  <si>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</si>
  <si>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</si>
  <si>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</si>
  <si>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</si>
  <si>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</si>
  <si>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</si>
  <si>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</si>
  <si>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</si>
  <si>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</si>
  <si>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</si>
  <si>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</si>
  <si>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</si>
  <si>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</si>
  <si>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</si>
  <si>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</si>
  <si>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</si>
  <si>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</si>
  <si>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</si>
  <si>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</si>
  <si>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</si>
  <si>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</si>
  <si>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</si>
  <si>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</si>
  <si>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</si>
  <si>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</si>
  <si>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</si>
  <si>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</si>
  <si>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</si>
  <si>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</si>
  <si>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</si>
  <si>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</si>
  <si>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</si>
  <si>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</si>
  <si>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</si>
  <si>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</si>
  <si>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</si>
  <si>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</si>
  <si>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</si>
  <si>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</si>
  <si>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</si>
  <si>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</si>
  <si>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</si>
  <si>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</si>
  <si>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</si>
  <si>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</si>
  <si>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</si>
  <si>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</si>
  <si>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</si>
  <si>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</si>
  <si>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</si>
  <si>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</si>
  <si>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</si>
  <si>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</si>
  <si>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</si>
  <si>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</si>
  <si>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</si>
  <si>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</si>
  <si>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</si>
  <si>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</si>
  <si>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</si>
  <si>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</si>
  <si>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</si>
  <si>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</si>
  <si>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</si>
  <si>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</si>
  <si>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</si>
  <si>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</si>
  <si>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</si>
  <si>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</si>
  <si>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</si>
  <si>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</si>
  <si>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</si>
  <si>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</si>
  <si>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</si>
  <si>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</si>
  <si>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</si>
  <si>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</si>
  <si>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</si>
  <si>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</si>
  <si>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</si>
  <si>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</si>
  <si>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</si>
  <si>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</si>
  <si>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</si>
  <si>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</si>
  <si>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</si>
  <si>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</si>
  <si>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</si>
  <si>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</si>
  <si>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</si>
  <si>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</si>
  <si>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</si>
  <si>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</si>
  <si>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</si>
  <si>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</si>
  <si>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</si>
  <si>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</si>
  <si>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</si>
  <si>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</si>
  <si>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</si>
  <si>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</si>
  <si>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</si>
  <si>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</si>
  <si>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</si>
  <si>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</si>
  <si>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</si>
  <si>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</si>
  <si>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</si>
  <si>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</si>
  <si>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</si>
  <si>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</si>
  <si>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</si>
  <si>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</si>
  <si>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</si>
  <si>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</si>
  <si>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</si>
  <si>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</si>
  <si>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</si>
  <si>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</si>
  <si>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</si>
  <si>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</si>
  <si>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</si>
  <si>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</si>
  <si>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</si>
  <si>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</si>
  <si>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</si>
  <si>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</si>
  <si>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</si>
  <si>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</si>
  <si>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</si>
  <si>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</si>
  <si>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</si>
  <si>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</si>
  <si>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</si>
  <si>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</si>
  <si>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</si>
  <si>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</si>
  <si>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</si>
  <si>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</si>
  <si>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</si>
  <si>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</si>
  <si>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</si>
  <si>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</si>
  <si>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</si>
  <si>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</si>
  <si>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</si>
  <si>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</si>
  <si>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</si>
  <si>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</si>
  <si>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</si>
  <si>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</si>
  <si>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</si>
  <si>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</si>
  <si>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</si>
  <si>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</si>
  <si>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</si>
  <si>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</si>
  <si>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</si>
  <si>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</si>
  <si>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</si>
  <si>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</si>
  <si>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</si>
  <si>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</si>
  <si>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</si>
  <si>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</si>
  <si>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</si>
  <si>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</si>
  <si>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</si>
  <si>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</si>
  <si>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</si>
  <si>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</si>
  <si>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</si>
  <si>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</si>
  <si>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</si>
  <si>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</si>
  <si>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</si>
  <si>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</si>
  <si>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</si>
  <si>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</si>
  <si>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</si>
  <si>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</si>
  <si>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</si>
  <si>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</si>
  <si>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</si>
  <si>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</si>
  <si>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</si>
  <si>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</si>
  <si>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</si>
  <si>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</si>
  <si>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</si>
  <si>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</si>
  <si>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</si>
  <si>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</si>
  <si>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</si>
  <si>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</si>
  <si>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</si>
  <si>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</si>
  <si>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</si>
  <si>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</si>
  <si>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</si>
  <si>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</si>
  <si>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</si>
  <si>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</si>
  <si>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</si>
  <si>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</si>
  <si>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</si>
  <si>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</si>
  <si>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</si>
  <si>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</si>
  <si>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</si>
  <si>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</si>
  <si>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</si>
  <si>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</si>
  <si>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</si>
  <si>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</si>
  <si>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</si>
  <si>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</si>
  <si>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</si>
  <si>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</si>
  <si>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</si>
  <si>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</si>
  <si>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</si>
  <si>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</si>
  <si>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</si>
  <si>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</si>
  <si>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</si>
  <si>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</si>
  <si>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</si>
  <si>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</si>
  <si>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</si>
  <si>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</si>
  <si>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</si>
  <si>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</si>
  <si>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</si>
  <si>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</si>
  <si>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</si>
  <si>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</si>
  <si>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</si>
  <si>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</si>
  <si>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</si>
  <si>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</si>
  <si>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</si>
  <si>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</si>
  <si>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</si>
  <si>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</si>
  <si>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</si>
  <si>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</si>
  <si>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</si>
  <si>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</si>
  <si>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</si>
  <si>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</si>
  <si>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</si>
  <si>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</si>
  <si>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</si>
  <si>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</si>
  <si>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</si>
  <si>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</si>
  <si>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</si>
  <si>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</si>
  <si>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</si>
  <si>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</si>
  <si>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</si>
  <si>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</si>
  <si>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</si>
  <si>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</si>
  <si>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</si>
  <si>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</si>
  <si>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</si>
  <si>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</si>
  <si>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</si>
  <si>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</si>
  <si>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</si>
  <si>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</si>
  <si>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</si>
  <si>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</si>
  <si>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</si>
  <si>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</si>
  <si>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</si>
  <si>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</si>
  <si>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</si>
  <si>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</si>
  <si>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</si>
  <si>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</si>
  <si>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</si>
  <si>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</si>
  <si>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</si>
  <si>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</si>
  <si>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</si>
  <si>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</si>
  <si>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</si>
  <si>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</si>
  <si>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</si>
  <si>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</si>
  <si>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</si>
  <si>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</si>
  <si>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</si>
  <si>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</si>
  <si>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</si>
  <si>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</si>
  <si>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</si>
  <si>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</si>
  <si>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</si>
  <si>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</si>
  <si>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</si>
  <si>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</si>
  <si>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</si>
  <si>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</si>
  <si>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</si>
  <si>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</si>
  <si>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</si>
  <si>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</si>
  <si>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</si>
  <si>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</si>
  <si>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</si>
  <si>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</si>
  <si>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</si>
  <si>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</si>
  <si>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</si>
  <si>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</si>
  <si>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</si>
  <si>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</si>
  <si>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</si>
  <si>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</si>
  <si>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</si>
  <si>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</si>
  <si>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</si>
  <si>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</si>
  <si>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</si>
  <si>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</si>
  <si>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</si>
  <si>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</si>
  <si>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</si>
  <si>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</si>
  <si>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</si>
  <si>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</si>
  <si>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</si>
  <si>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</si>
  <si>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</si>
  <si>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</si>
  <si>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</si>
  <si>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</si>
  <si>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</si>
  <si>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</si>
  <si>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</si>
  <si>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</si>
  <si>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</si>
  <si>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</si>
  <si>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</si>
  <si>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</si>
  <si>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</si>
  <si>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</si>
  <si>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</si>
  <si>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</si>
  <si>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</si>
  <si>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</si>
  <si>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</si>
  <si>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</si>
  <si>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</si>
  <si>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</si>
  <si>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</si>
  <si>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</si>
  <si>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</si>
  <si>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</si>
  <si>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</si>
  <si>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</si>
  <si>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</si>
  <si>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</si>
  <si>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</si>
  <si>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</si>
  <si>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</si>
  <si>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</si>
  <si>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</si>
  <si>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</si>
  <si>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</si>
  <si>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</si>
  <si>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</si>
  <si>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</si>
  <si>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</si>
  <si>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</si>
  <si>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</si>
  <si>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</si>
  <si>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</si>
  <si>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</si>
  <si>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</si>
  <si>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</si>
  <si>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</si>
  <si>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</si>
  <si>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</si>
  <si>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</si>
  <si>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</si>
  <si>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</si>
  <si>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</si>
  <si>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</si>
  <si>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</si>
  <si>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</si>
  <si>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</si>
  <si>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</si>
  <si>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</si>
  <si>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</si>
  <si>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</si>
  <si>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</si>
  <si>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</si>
  <si>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</si>
  <si>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</si>
  <si>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</si>
  <si>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</si>
  <si>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</si>
  <si>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</si>
  <si>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</si>
  <si>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</si>
  <si>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</si>
  <si>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</si>
  <si>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</si>
  <si>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</si>
  <si>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</si>
  <si>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</si>
  <si>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</si>
  <si>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</si>
  <si>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</si>
  <si>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</si>
  <si>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</si>
  <si>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</si>
  <si>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</si>
  <si>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</si>
  <si>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</si>
  <si>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</si>
  <si>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</si>
  <si>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</si>
  <si>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</si>
  <si>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</si>
  <si>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</si>
  <si>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</si>
  <si>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</si>
  <si>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</si>
  <si>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</si>
  <si>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</si>
  <si>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</si>
  <si>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</si>
  <si>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</si>
  <si>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</si>
  <si>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</si>
  <si>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</si>
  <si>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</si>
  <si>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</si>
  <si>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</si>
  <si>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</si>
  <si>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</si>
  <si>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</si>
  <si>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</si>
  <si>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</si>
  <si>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</si>
  <si>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</si>
  <si>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</si>
  <si>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</si>
  <si>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</si>
  <si>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</si>
  <si>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</si>
  <si>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</si>
  <si>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</si>
  <si>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</si>
  <si>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</si>
  <si>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</si>
  <si>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</si>
  <si>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</si>
  <si>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</si>
  <si>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</si>
  <si>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</si>
  <si>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</si>
  <si>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</si>
  <si>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</si>
  <si>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</si>
  <si>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</si>
  <si>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</si>
  <si>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</si>
  <si>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</si>
  <si>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</si>
  <si>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</si>
  <si>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</si>
  <si>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</si>
  <si>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</si>
  <si>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</si>
  <si>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</si>
  <si>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</si>
  <si>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</si>
  <si>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</si>
  <si>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</si>
  <si>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</si>
  <si>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</si>
  <si>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</si>
  <si>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</si>
  <si>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</si>
  <si>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at site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</si>
  <si>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</si>
  <si>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</si>
  <si>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</si>
  <si>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</si>
  <si>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</si>
  <si>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</si>
  <si>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</si>
  <si>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</si>
  <si>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</si>
  <si>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</si>
  <si>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</si>
  <si>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</si>
  <si>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</si>
  <si>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</si>
  <si>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</si>
  <si>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</si>
  <si>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</si>
  <si>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</si>
  <si>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</si>
  <si>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</si>
  <si>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</si>
  <si>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</si>
  <si>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</si>
  <si>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</si>
  <si>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</si>
  <si>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</si>
  <si>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</si>
  <si>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</si>
  <si>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</si>
  <si>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</si>
  <si>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</si>
  <si>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</si>
  <si>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</si>
  <si>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</si>
  <si>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</si>
  <si>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</si>
  <si>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</si>
  <si>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</si>
  <si>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</si>
  <si>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</si>
  <si>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</si>
  <si>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</si>
  <si>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</si>
  <si>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</si>
  <si>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</si>
  <si>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</si>
  <si>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</si>
  <si>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</si>
  <si>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</si>
  <si>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</si>
  <si>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</si>
  <si>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</si>
  <si>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</si>
  <si>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</si>
  <si>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</si>
  <si>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</si>
  <si>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</si>
  <si>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</si>
  <si>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</si>
  <si>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</si>
  <si>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</si>
  <si>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</si>
  <si>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</si>
  <si>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</si>
  <si>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</si>
  <si>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</si>
  <si>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</si>
  <si>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</si>
  <si>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</si>
  <si>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</si>
  <si>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</si>
  <si>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</si>
  <si>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</si>
  <si>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</si>
  <si>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</si>
  <si>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</si>
  <si>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</si>
  <si>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</si>
  <si>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</si>
  <si>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</si>
  <si>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</si>
  <si>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</si>
  <si>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</si>
  <si>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</si>
  <si>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PCM-20251030-00000244</t>
  </si>
  <si>
    <t>ETA 25 KM</t>
  </si>
  <si>
    <t xml:space="preserve"> PCM-20250215-00000830 </t>
  </si>
  <si>
    <t>LTE site still down and  site located in aramco area access issue need special permission</t>
  </si>
  <si>
    <t>PCM-20251029-00003000</t>
  </si>
  <si>
    <t>was night access issue / USF area team EM team on the way  150 mins</t>
  </si>
  <si>
    <t>PCM-20251030-00000257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</si>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</sst>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1" totalsRowShown="0" headerRowDxfId="157" dataDxfId="156" headerRowBorderDxfId="154" tableBorderDxfId="155" totalsRowBorderDxfId="153">
  <autoFilter ref="A1:CJ18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1" totalsRowShown="0" headerRowDxfId="31" dataDxfId="30" headerRowBorderDxfId="28" tableBorderDxfId="29">
  <autoFilter ref="A1:L41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297.2599883101866</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0.64105312500032596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0.10821747685258742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45960.208414236113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45960.208414236113</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45960.208414236113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45960.208414236113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45960.208414236113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45960.208414236113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45960.208414236113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45960.208414236113</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45960.208414236113</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45960.208414236113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45960.208414236113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45960.208414236113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45960.208414236113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45960.208414236113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45960.208414236113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45960.208414236113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45960.208414236113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45960.208414236113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45960.208414236113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45960.208414236113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45960.208414236113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45960.208414236113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45960.208414236113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45960.208414236113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45960.208414236113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45960.208414236113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45960.208414236113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45960.208414236113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45960.208414236113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45960.208414236113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45960.208414236113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45960.208414236113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45960.208414236113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45960.208414236113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45960.208414236113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45960.208414236113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45960.208414236113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45960.208414236113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45960.208414236113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45960.208414236113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45960.208414236113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45960.208414236113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45960.208414236113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45960.208414236113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45960.208414236113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45960.208414236113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45960.208414236113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45960.208414236113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45960.208414236113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45960.208414236113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45960.208414236113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45960.208414236113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45960.208414236113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45960.208414236113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45960.208414236113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45960.208414236113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45960.208414236113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45960.208414236113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45960.208414236113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45960.208414236113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45960.208414236113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45960.208414236113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45960.208414236113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45960.208414236113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45960.208414236113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45960.208414236113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45960.208414236113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45960.208414236113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45960.208414236113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45960.208414236113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45960.208414236113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45960.208414236113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45960.208414236113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45960.208414236113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45960.208414236113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45960.208414236113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45960.208414236113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45960.208414236113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45960.208414236113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45960.208414236113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45960.208414236113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45960.208414236113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45960.208414236113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45960.208414236113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45960.208414236113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45960.208414236113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45960.208414236113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45960.208414236113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45960.208414236113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45960.208414236113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45960.208414236113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45960.208414236113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45960.208414236113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45960.208414236113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45960.208414236113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45960.208414236113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45960.208414236113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45960.208414236113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45960.208414236113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45960.208414236113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45960.208414236113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45960.208414236113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45960.208414236113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45960.208414236113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45960.208414236113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45960.208414236113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45960.208414236113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45960.208414236113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45960.208414236113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45960.208414236113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45960.208414236113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45960.208414236113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45960.208414236113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45960.208414236113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45960.208414236113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45960.208414236113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45960.208414236113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45960.208414236113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45960.208414236113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45960.208414236113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45960.208414236113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45960.208414236113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45960.208414236113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45960.208414236113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45960.208414236113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45960.208414236113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45960.208414236113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45960.208414236113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45960.208414236113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45960.208414236113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45960.208414236113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45960.208414236113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45960.208414236113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45960.208414236113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45960.208414236113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45960.208414236113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45960.208414236113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45960.208414236113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45960.208414236113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45960.208414236113</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45960.208414236113</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739E2FE4-14F0-4CB2-A6AC-620B2CD7D133}"/>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1"/>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135.20857627315127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1.4663309027819196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2</v>
      </c>
      <c r="D5" s="18" t="s">
        <v>26000</v>
      </c>
      <c r="E5" s="114" t="s">
        <v>39021</v>
      </c>
      <c r="F5" s="115">
        <v>45960.157847222225</v>
      </c>
      <c r="G5" s="116">
        <f ca="1">IFERROR(NOW()-F5,"-")</f>
        <v>5.0567013888212387E-2</v>
      </c>
      <c r="H5" s="76">
        <v>45960.153067129628</v>
      </c>
      <c r="I5" s="18" t="str">
        <f>IFERROR(VLOOKUP(D5,DB!A:F,6,0),"")</f>
        <v>Generator-SG</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45960.208414236113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45960.208414236113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45960.208414236113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45960.208414236113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45960.208414236113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45960.208414236113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45960.208414236113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45960.208414236113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45960.208414236113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45960.208414236113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45960.208414236113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45960.208414236113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45960.208414236113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45960.208414236113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45960.208414236113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45960.208414236113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45960.208414236113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45960.208414236113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45960.208414236113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45960.208414236113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45960.208414236113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45960.208414236113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45960.208414236113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45960.208414236113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45960.208414236113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45960.208414236113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45960.208414236113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45960.208414236113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45960.208414236113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45960.208414236113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45960.208414236113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61"/>
      <c r="B37" s="162" t="str">
        <f>IFERROR(VLOOKUP(D37,DB!A:K,11,0),"")</f>
        <v/>
      </c>
      <c r="C37" s="162"/>
      <c r="D37" s="162"/>
      <c r="E37" s="163"/>
      <c r="F37" s="164"/>
      <c r="G37" s="165">
        <f ca="1">IFERROR(NOW()-F37,"-")</f>
        <v>45960.208414236113</v>
      </c>
      <c r="H37" s="164"/>
      <c r="I37" s="162" t="str">
        <f>IFERROR(VLOOKUP(D37,DB!A:F,6,0),"")</f>
        <v/>
      </c>
      <c r="J37" s="162" t="str">
        <f>IFERROR(VLOOKUP(D37,DB!A:G,7,0),"")</f>
        <v/>
      </c>
      <c r="K37" s="166"/>
      <c r="L37" s="162" t="str">
        <f>IFERROR(VLOOKUP(D37,DB!A:I,9,0),"")</f>
        <v/>
      </c>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c r="BZ37" s="162"/>
      <c r="CA37" s="162"/>
      <c r="CB37" s="162"/>
      <c r="CC37" s="162"/>
      <c r="CD37" s="162"/>
      <c r="CE37" s="162"/>
      <c r="CF37" s="162"/>
      <c r="CG37" s="162"/>
      <c r="CH37" s="162"/>
      <c r="CI37" s="162"/>
      <c r="CJ37" s="167"/>
    </row>
    <row r="38" spans="1:88" ht="31.5" customHeight="1">
      <c r="A38" s="113"/>
      <c r="B38" s="18" t="str">
        <f>IFERROR(VLOOKUP(D38,DB!A:K,11,0),"")</f>
        <v/>
      </c>
      <c r="C38" s="18"/>
      <c r="D38" s="18"/>
      <c r="E38" s="114"/>
      <c r="F38" s="115"/>
      <c r="G38" s="116">
        <f ca="1">IFERROR(NOW()-F38,"-")</f>
        <v>45960.208414236113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45960.208414236113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45960.208414236113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45960.208414236113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45960.208414236113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45960.208414236113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45960.208414236113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45960.208414236113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45960.208414236113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45960.208414236113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45960.208414236113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45960.208414236113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45960.208414236113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45960.208414236113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45960.208414236113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45960.208414236113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45960.208414236113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45960.208414236113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45960.208414236113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45960.208414236113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45960.208414236113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45960.208414236113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45960.208414236113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45960.208414236113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45960.208414236113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45960.208414236113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45960.208414236113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45960.208414236113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45960.208414236113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45960.208414236113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45960.208414236113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45960.208414236113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45960.208414236113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45960.208414236113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45960.208414236113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45960.208414236113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45960.208414236113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45960.208414236113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45960.208414236113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45960.208414236113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45960.208414236113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45960.208414236113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45960.208414236113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45960.208414236113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45960.208414236113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45960.208414236113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45960.208414236113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45960.208414236113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45960.208414236113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45960.208414236113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45960.208414236113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45960.208414236113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45960.208414236113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45960.208414236113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45960.208414236113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45960.208414236113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45960.208414236113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45960.208414236113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45960.208414236113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45960.208414236113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45960.208414236113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45960.208414236113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45960.208414236113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45960.208414236113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45960.208414236113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45960.208414236113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45960.208414236113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45960.208414236113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45960.208414236113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45960.208414236113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45960.208414236113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45960.208414236113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45960.208414236113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45960.208414236113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45960.208414236113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45960.208414236113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45960.208414236113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45960.208414236113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45960.208414236113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45960.208414236113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45960.208414236113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45960.208414236113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45960.208414236113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45960.208414236113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45960.208414236113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45960.208414236113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45960.208414236113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45960.208414236113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45960.208414236113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45960.208414236113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45960.208414236113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45960.208414236113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45960.208414236113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45960.208414236113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45960.208414236113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45960.208414236113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45960.208414236113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45960.208414236113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45960.208414236113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45960.208414236113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45960.208414236113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45960.208414236113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45960.208414236113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45960.208414236113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45960.208414236113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45960.208414236113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45960.208414236113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45960.208414236113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45960.208414236113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45960.208414236113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45960.208414236113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45960.208414236113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45960.208414236113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45960.208414236113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45960.208414236113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45960.208414236113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45960.208414236113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45960.208414236113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45960.208414236113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45960.208414236113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45960.208414236113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45960.208414236113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45960.208414236113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45960.208414236113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45960.208414236113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45960.208414236113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45960.208414236113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45960.208414236113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45960.208414236113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45960.208414236113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45960.208414236113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45960.208414236113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45960.208414236113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45960.208414236113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45960.208414236113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45960.208414236113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45960.208414236113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45960.208414236113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45960.208414236113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45960.208414236113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45960.208414236113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45960.208414236113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45960.208414236113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61"/>
      <c r="B181" s="162" t="str">
        <f>IFERROR(VLOOKUP(D181,DB!A:K,11,0),"")</f>
        <v/>
      </c>
      <c r="C181" s="162"/>
      <c r="D181" s="162"/>
      <c r="E181" s="163"/>
      <c r="F181" s="164"/>
      <c r="G181" s="165">
        <f ca="1">IFERROR(NOW()-F181,"-")</f>
        <v>45960.208414236113</v>
      </c>
      <c r="H181" s="164"/>
      <c r="I181" s="162" t="str">
        <f>IFERROR(VLOOKUP(D181,DB!A:F,6,0),"")</f>
        <v/>
      </c>
      <c r="J181" s="162" t="str">
        <f>IFERROR(VLOOKUP(D181,DB!A:G,7,0),"")</f>
        <v/>
      </c>
      <c r="K181" s="166"/>
      <c r="L181" s="162" t="str">
        <f>IFERROR(VLOOKUP(D181,DB!A:I,9,0),"")</f>
        <v/>
      </c>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c r="BZ181" s="162"/>
      <c r="CA181" s="162"/>
      <c r="CB181" s="162"/>
      <c r="CC181" s="162"/>
      <c r="CD181" s="162"/>
      <c r="CE181" s="162"/>
      <c r="CF181" s="162"/>
      <c r="CG181" s="162"/>
      <c r="CH181" s="162"/>
      <c r="CI181" s="162"/>
      <c r="CJ181" s="167"/>
    </row>
  </sheetData>
  <dataValidations count="2">
    <dataValidation allowBlank="1" showInputMessage="1" showErrorMessage="1" sqref="E1" xr:uid="{4D935161-CDD3-4592-B877-3FB59C99E142}"/>
    <dataValidation type="list" allowBlank="1" showInputMessage="1" showErrorMessage="1" sqref="E3:E18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45960.208414236113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45960.208414236113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45960.208414236113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45960.208414236113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45960.208414236113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45960.208414236113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45960.208414236113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45960.208414236113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45960.208414236113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45960.208414236113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45960.208414236113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45960.208414236113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45960.208414236113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45960.208414236113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45960.208414236113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45960.208414236113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45960.208414236113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45960.208414236113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45960.208414236113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45960.208414236113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45960.208414236113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45960.208414236113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45960.208414236113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45960.208414236113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45960.208414236113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45960.208414236113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45960.208414236113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45960.208414236113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45960.208414236113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45960.208414236113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45960.208414236113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45960.208414236113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45960.208414236113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45960.208414236113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45960.208414236113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45960.208414236113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45960.208414236113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45960.208414236113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45960.208414236113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45960.208414236113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45960.208414236113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45960.208414236113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45960.208414236113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45960.208414236113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45960.208414236113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45960.208414236113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45960.208414236113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45960.208414236113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45960.208414236113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45960.208414236113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45960.208414236113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45960.208414236113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45960.208414236113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45960.208414236113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45960.208414236113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45960.208414236113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45960.208414236113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45960.208414236113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45960.208414236113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45960.208414236113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45960.208414236113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45960.208414236113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45960.208414236113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45960.208414236113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45960.208414236113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45960.208414236113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45960.208414236113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45960.208414236113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45960.208414236113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45960.208414236113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45960.208414236113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45960.208414236113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45960.208414236113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45960.208414236113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45960.208414236113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45960.208414236113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45960.208414236113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45960.208414236113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45960.208414236113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45960.208414236113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45960.208414236113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45960.208414236113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45960.208414236113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45960.208414236113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45960.208414236113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45960.208414236113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45960.208414236113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45960.208414236113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45960.208414236113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45960.208414236113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45960.208414236113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45960.208414236113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45960.208414236113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45960.208414236113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45960.208414236113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45960.208414236113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45960.208414236113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45960.208414236113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45960.208414236113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45960.208414236113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45960.208414236113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45960.208414236113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45960.208414236113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45960.208414236113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45960.208414236113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45960.208414236113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45960.208414236113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45960.208414236113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45960.208414236113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45960.208414236113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45960.208414236113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45960.208414236113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45960.208414236113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45960.208414236113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45960.208414236113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45960.208414236113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45960.208414236113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45960.208414236113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45960.208414236113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45960.208414236113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45960.208414236113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45960.208414236113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45960.208414236113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45960.208414236113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45960.208414236113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45960.208414236113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45960.208414236113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45960.208414236113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45960.208414236113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45960.208414236113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45960.208414236113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45960.208414236113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45960.208414236113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45960.208414236113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45960.208414236113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45960.208414236113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45960.208414236113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45960.208414236113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45960.208414236113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45960.208414236113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45960.208414236113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45960.208414236113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45960.208414236113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45960.208414236113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45960.208414236113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45960.208414236113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45960.208414236113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45960.208414236113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45960.208414236113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45960.208414236113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45960.208414236113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45960.208414236113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45960.208414236113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45960.208414236113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45960.208414236113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45960.208414236113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45960.208414236113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45960.208414236113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45960.208414236113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45960.208414236113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45960.208414236113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45960.208414236113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45960.208414236113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45960.208414236113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45960.208414236113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45960.208414236113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45960.208414236113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45960.208414236113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45960.208414236113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45960.208414236113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45960.208414236113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45960.208414236113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45960.208414236113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45960.208414236113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45960.208414236113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45960.208414236113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45960.208414236113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45960.208414236113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45960.208414236113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45960.208414236113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45960.208414236113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45960.208414236113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45960.208414236113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45960.208414236113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45960.208414236113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45960.208414236113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45960.208414236113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45960.208414236113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45960.208414236113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45960.208414236113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45960.208414236113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45960.208414236113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45960.208414236113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45960.208414236113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45960.208414236113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45960.208414236113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45960.208414236113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45960.208414236113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45960.208414236113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45960.208414236113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45960.208414236113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45960.208414236113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45960.208414236113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45960.208414236113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45960.208414236113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45960.208414236113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45960.208414236113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45960.208414236113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45960.208414236113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45960.208414236113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45960.208414236113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45960.208414236113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45960.208414236113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45960.208414236113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45960.208414236113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45960.208414236113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45960.208414236113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45960.208414236113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45960.208414236113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45960.208414236113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45960.208414236113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45960.208414236113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45960.208414236113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45960.208414236113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45960.208414236113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45960.208414236113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45960.208414236113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45960.208414236113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45960.208414236113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45960.208414236113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45960.208414236113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45960.208414236113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45960.208414236113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45960.208414236113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45960.208414236113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45960.208414236113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45960.208414236113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45960.208414236113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45960.208414236113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45960.208414236113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45960.208414236113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45960.208414236113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45960.208414236113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45960.208414236113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45960.208414236113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45960.208414236113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45960.208414236113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45960.208414236113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45960.208414236113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45960.208414236113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45960.208414236113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45960.208414236113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45960.208414236113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45960.208414236113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45960.208414236113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45960.208414236113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45960.208414236113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45960.208414236113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45960.208414236113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45960.208414236113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45960.208414236113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45960.208414236113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45960.208414236113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45960.208414236113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45960.208414236113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45960.208414236113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45960.208414236113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45960.208414236113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45960.208414236113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45960.208414236113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45960.208414236113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45960.208414236113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45960.208414236113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45960.208414236113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45960.208414236113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45960.208414236113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45960.208414236113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45960.208414236113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45960.208414236113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45960.208414236113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45960.208414236113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45960.208414236113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45960.208414236113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45960.208414236113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45960.208414236113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45960.208414236113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45960.208414236113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45960.208414236113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45960.208414236113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45960.208414236113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45960.208414236113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45960.208414236113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45960.208414236113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45960.208414236113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45960.208414236113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45960.208414236113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45960.208414236113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45960.208414236113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45960.208414236113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45960.208414236113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45960.208414236113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45960.208414236113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45960.208414236113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45960.208414236113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45960.208414236113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45960.208414236113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45960.208414236113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45960.208414236113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45960.208414236113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45960.208414236113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45960.208414236113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45960.208414236113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45960.208414236113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45960.208414236113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45960.208414236113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45960.208414236113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45960.208414236113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45960.208414236113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45960.208414236113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45960.208414236113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45960.208414236113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45960.208414236113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45960.208414236113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45960.208414236113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45960.208414236113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45960.208414236113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45960.208414236113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45960.208414236113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45960.208414236113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45960.208414236113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45960.208414236113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45960.208414236113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45960.208414236113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45960.208414236113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45960.208414236113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45960.208414236113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45960.208414236113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45960.208414236113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45960.208414236113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45960.208414236113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45960.208414236113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45960.208414236113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45960.208414236113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45960.208414236113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45960.208414236113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45960.208414236113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45960.208414236113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45960.208414236113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45960.208414236113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45960.208414236113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45960.208414236113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45960.208414236113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45960.208414236113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45960.208414236113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45960.208414236113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45960.208414236113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45960.208414236113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45960.208414236113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45960.208414236113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45960.208414236113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45960.208414236113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45960.208414236113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45960.208414236113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45960.208414236113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45960.208414236113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45960.208414236113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45960.208414236113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45960.208414236113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45960.208414236113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45960.208414236113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45960.208414236113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45960.208414236113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45960.208414236113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45960.208414236113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45960.208414236113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45960.208414236113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45960.208414236113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45960.208414236113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45960.208414236113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45960.208414236113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45960.208414236113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45960.208414236113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45960.208414236113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45960.208414236113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45960.208414236113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45960.208414236113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45960.208414236113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45960.208414236113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45960.208414236113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45960.208414236113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45960.208414236113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45960.208414236113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45960.208414236113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45960.208414236113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45960.208414236113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45960.208414236113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45960.208414236113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45960.208414236113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45960.208414236113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45960.208414236113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45960.208414236113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45960.208414236113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45960.208414236113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45960.208414236113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45960.208414236113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45960.208414236113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45960.208414236113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45960.208414236113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45960.208414236113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45960.208414236113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45960.208414236113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45960.208414236113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45960.208414236113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45960.208414236113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45960.208414236113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45960.208414236113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45960.208414236113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45960.208414236113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45960.208414236113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45960.208414236113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45960.208414236113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45960.208414236113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45960.208414236113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45960.208414236113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45960.208414236113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45960.208414236113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45960.208414236113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45960.208414236113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45960.208414236113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45960.208414236113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45960.208414236113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45960.208414236113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45960.208414236113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45960.208414236113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45960.208414236113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45960.208414236113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45960.208414236113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45960.208414236113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45960.208414236113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45960.208414236113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45960.208414236113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45960.208414236113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45960.208414236113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45960.208414236113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45960.208414236113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45960.208414236113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45960.208414236113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45960.208414236113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45960.208414236113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45960.208414236113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45960.208414236113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45960.208414236113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45960.208414236113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45960.208414236113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45960.208414236113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45960.208414236113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45960.208414236113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45960.208414236113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45960.208414236113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45960.208414236113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45960.208414236113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45960.208414236113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45960.208414236113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45960.208414236113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45960.208414236113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45960.208414236113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45960.208414236113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45960.208414236113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45960.208414236113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45960.208414236113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45960.208414236113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45960.208414236113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45960.208414236113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45960.208414236113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45960.208414236113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45960.208414236113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45960.208414236113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45960.208414236113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45960.208414236113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45960.208414236113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45960.208414236113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45960.208414236113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45960.208414236113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45960.208414236113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45960.208414236113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45960.208414236113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45960.208414236113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45960.208414236113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45960.208414236113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45960.208414236113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45960.208414236113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45960.208414236113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45960.208414236113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45960.208414236113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45960.208414236113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45960.208414236113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45960.208414236113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45960.208414236113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45960.208414236113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45960.208414236113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45960.208414236113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45960.208414236113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45960.208414236113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45960.208414236113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45960.208414236113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45960.208414236113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45960.208414236113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45960.208414236113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45960.208414236113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45960.208414236113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45960.208414236113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45960.208414236113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45960.208414236113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45960.208414236113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45960.208414236113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45960.208414236113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45960.208414236113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45960.208414236113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45960.208414236113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45960.208414236113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45960.208414236113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45960.208414236113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45960.208414236113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45960.208414236113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45960.208414236113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45960.208414236113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45960.208414236113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45960.208414236113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45960.208414236113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45960.208414236113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45960.208414236113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45960.208414236113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45960.208414236113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45960.208414236113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45960.208414236113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45960.208414236113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45960.208414236113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45960.208414236113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45960.208414236113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45960.208414236113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45960.208414236113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45960.208414236113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45960.208414236113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45960.208414236113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45960.208414236113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45960.208414236113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45960.208414236113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45960.208414236113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45960.208414236113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45960.208414236113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45960.208414236113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45960.208414236113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45960.208414236113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45960.208414236113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45960.208414236113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45960.208414236113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45960.208414236113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45960.208414236113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45960.208414236113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45960.208414236113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45960.208414236113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45960.208414236113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45960.208414236113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45960.208414236113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45960.208414236113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45960.208414236113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45960.208414236113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45960.208414236113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45960.208414236113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45960.208414236113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45960.208414236113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45960.208414236113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45960.208414236113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45960.208414236113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45960.208414236113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45960.208414236113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45960.208414236113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45960.208414236113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45960.208414236113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45960.208414236113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45960.208414236113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45960.208414236113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45960.208414236113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45960.208414236113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45960.208414236113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45960.208414236113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45960.208414236113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45960.208414236113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45960.208414236113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45960.208414236113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45960.208414236113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45960.208414236113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45960.208414236113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45960.208414236113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45960.208414236113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45960.208414236113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45960.208414236113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45960.208414236113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45960.208414236113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45960.208414236113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45960.208414236113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45960.208414236113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45960.208414236113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45960.208414236113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45960.208414236113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45960.208414236113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45960.208414236113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45960.208414236113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45960.208414236113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45960.208414236113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45960.208414236113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45960.208414236113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45960.208414236113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45960.208414236113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45960.208414236113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45960.208414236113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45960.208414236113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45960.208414236113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45960.208414236113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45960.208414236113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45960.208414236113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45960.208414236113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45960.208414236113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45960.208414236113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45960.208414236113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45960.208414236113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45960.208414236113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45960.208414236113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45960.208414236113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45960.208414236113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45960.208414236113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45960.208414236113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45960.208414236113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45960.208414236113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45960.208414236113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45960.208414236113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45960.208414236113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45960.208414236113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45960.208414236113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45960.208414236113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45960.208414236113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45960.208414236113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45960.208414236113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45960.208414236113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45960.208414236113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45960.208414236113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45960.208414236113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45960.208414236113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45960.208414236113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45960.208414236113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45960.208414236113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45960.208414236113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45960.208414236113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45960.208414236113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45960.208414236113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45960.208414236113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45960.208414236113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45960.208414236113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45960.208414236113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45960.208414236113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45960.208414236113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45960.208414236113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45960.208414236113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45960.208414236113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45960.208414236113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45960.208414236113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45960.208414236113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45960.208414236113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45960.208414236113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45960.208414236113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45960.208414236113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45960.208414236113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45960.208414236113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45960.208414236113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45960.208414236113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45960.208414236113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45960.208414236113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45960.208414236113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45960.208414236113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45960.208414236113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45960.208414236113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45960.208414236113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45960.208414236113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45960.208414236113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45960.208414236113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45960.208414236113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45960.208414236113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45960.208414236113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45960.208414236113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45960.208414236113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45960.208414236113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45960.208414236113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45960.208414236113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45960.208414236113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45960.208414236113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45960.208414236113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45960.208414236113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45960.208414236113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45960.208414236113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45960.208414236113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45960.208414236113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45960.208414236113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45960.208414236113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45960.208414236113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45960.208414236113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45960.208414236113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45960.208414236113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45960.208414236113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45960.208414236113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45960.208414236113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45960.208414236113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45960.208414236113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45960.208414236113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45960.208414236113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45960.208414236113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45960.208414236113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45960.208414236113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45960.208414236113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45960.208414236113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45960.208414236113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45960.208414236113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45960.208414236113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45960.208414236113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45960.208414236113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45960.208414236113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45960.208414236113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45960.208414236113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45960.208414236113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45960.208414236113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45960.208414236113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45960.208414236113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45960.208414236113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45960.208414236113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45960.208414236113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45960.208414236113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45960.208414236113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45960.208414236113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45960.208414236113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45960.208414236113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45960.208414236113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45960.208414236113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45960.208414236113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45960.208414236113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45960.208414236113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45960.208414236113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45960.208414236113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45960.208414236113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45960.208414236113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45960.208414236113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45960.208414236113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45960.208414236113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45960.208414236113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45960.208414236113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45960.208414236113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45960.208414236113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45960.208414236113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45960.208414236113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45960.208414236113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45960.208414236113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45960.208414236113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45960.208414236113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45960.208414236113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45960.208414236113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45960.208414236113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45960.208414236113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45960.208414236113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45960.208414236113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45960.208414236113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45960.208414236113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45960.208414236113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45960.208414236113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45960.208414236113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45960.208414236113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45960.208414236113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45960.208414236113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45960.208414236113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45960.208414236113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45960.208414236113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45960.208414236113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45960.208414236113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45960.208414236113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45960.208414236113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45960.208414236113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45960.208414236113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45960.208414236113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45960.208414236113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45960.208414236113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45960.208414236113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45960.208414236113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45960.208414236113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45960.208414236113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45960.208414236113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45960.208414236113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45960.208414236113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45960.208414236113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45960.208414236113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45960.208414236113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45960.208414236113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45960.208414236113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45960.208414236113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45960.208414236113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45960.208414236113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45960.208414236113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45960.208414236113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45960.208414236113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45960.208414236113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45960.208414236113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45960.208414236113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45960.208414236113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45960.208414236113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45960.208414236113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45960.208414236113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45960.208414236113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45960.208414236113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45960.208414236113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45960.208414236113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45960.208414236113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45960.208414236113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45960.208414236113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45960.208414236113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45960.208414236113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45960.208414236113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45960.208414236113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45960.208414236113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45960.208414236113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45960.208414236113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45960.208414236113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45960.208414236113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45960.208414236113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45960.208414236113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45960.208414236113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45960.208414236113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45960.208414236113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45960.208414236113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45960.208414236113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45960.208414236113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45960.208414236113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45960.208414236113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45960.208414236113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45960.208414236113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45960.208414236113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45960.208414236113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45960.208414236113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45960.208414236113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45960.208414236113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45960.208414236113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45960.208414236113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45960.208414236113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45960.208414236113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45960.208414236113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45960.208414236113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45960.208414236113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45960.208414236113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45960.208414236113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45960.208414236113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45960.208414236113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45960.208414236113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45960.208414236113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45960.208414236113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45960.208414236113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45960.208414236113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45960.208414236113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45960.208414236113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45960.208414236113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45960.208414236113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45960.208414236113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45960.208414236113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45960.208414236113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45960.208414236113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45960.208414236113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45960.208414236113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45960.208414236113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45960.208414236113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45960.208414236113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45960.208414236113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45960.208414236113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45960.208414236113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45960.208414236113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45960.208414236113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45960.208414236113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45960.208414236113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45960.208414236113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45960.208414236113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45960.208414236113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45960.208414236113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45960.208414236113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45960.208414236113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45960.208414236113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45960.208414236113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45960.208414236113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45960.208414236113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45960.208414236113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45960.208414236113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45960.208414236113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45960.208414236113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45960.208414236113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45960.208414236113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45960.208414236113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45960.208414236113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45960.208414236113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45960.208414236113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45960.208414236113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45960.208414236113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45960.208414236113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45960.208414236113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45960.208414236113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45960.208414236113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45960.208414236113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45960.208414236113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45960.208414236113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45960.208414236113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45960.208414236113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45960.208414236113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45960.208414236113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45960.208414236113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45960.208414236113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45960.208414236113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45960.208414236113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45960.208414236113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45960.208414236113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45960.208414236113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45960.208414236113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45960.208414236113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45960.208414236113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45960.208414236113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45960.208414236113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45960.208414236113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45960.208414236113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45960.208414236113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45960.208414236113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45960.208414236113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45960.208414236113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45960.208414236113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45960.208414236113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45960.208414236113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45960.208414236113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45960.208414236113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45960.208414236113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45960.208414236113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45960.208414236113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45960.208414236113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45960.208414236113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45960.208414236113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45960.208414236113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45960.208414236113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45960.208414236113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45960.208414236113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45960.208414236113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45960.208414236113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45960.208414236113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45960.208414236113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45960.208414236113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45960.208414236113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45960.208414236113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45960.208414236113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45960.208414236113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45960.208414236113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45960.208414236113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45960.208414236113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45960.208414236113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45960.208414236113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45960.208414236113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45960.208414236113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45960.208414236113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45960.208414236113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45960.208414236113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45960.208414236113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45960.208414236113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45960.208414236113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45960.208414236113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45960.208414236113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45960.208414236113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45960.208414236113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45960.208414236113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45960.208414236113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45960.208414236113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45960.208414236113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45960.208414236113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45960.208414236113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45960.208414236113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45960.208414236113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45960.208414236113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45960.208414236113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45960.208414236113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45960.208414236113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45960.208414236113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45960.208414236113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45960.208414236113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45960.208414236113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45960.208414236113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45960.208414236113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45960.208414236113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45960.208414236113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45960.208414236113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45960.208414236113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45960.208414236113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45960.208414236113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45960.208414236113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45960.208414236113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45960.208414236113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45960.208414236113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45960.208414236113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45960.208414236113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45960.208414236113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45960.208414236113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45960.208414236113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45960.208414236113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45960.208414236113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45960.208414236113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45960.208414236113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45960.208414236113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45960.208414236113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45960.208414236113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45960.208414236113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45960.208414236113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45960.208414236113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45960.208414236113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45960.208414236113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45960.208414236113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45960.208414236113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45960.208414236113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45960.208414236113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45960.208414236113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45960.208414236113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45960.208414236113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45960.208414236113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45960.208414236113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45960.208414236113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45960.208414236113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45960.208414236113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45960.208414236113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45960.208414236113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45960.208414236113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45960.208414236113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45960.208414236113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45960.208414236113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45960.208414236113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45960.208414236113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45960.208414236113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45960.208414236113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45960.208414236113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45960.208414236113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45960.208414236113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45960.208414236113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45960.208414236113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45960.208414236113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45960.208414236113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45960.208414236113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45960.208414236113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45960.208414236113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45960.208414236113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45960.208414236113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45960.208414236113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45960.208414236113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45960.208414236113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45960.208414236113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45960.208414236113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45960.208414236113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45960.208414236113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45960.208414236113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45960.208414236113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45960.208414236113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45960.208414236113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45960.208414236113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45960.208414236113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45960.208414236113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45960.208414236113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45960.208414236113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45960.208414236113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45960.208414236113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45960.208414236113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45960.208414236113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45960.208414236113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45960.208414236113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45960.208414236113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45960.208414236113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45960.208414236113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45960.208414236113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45960.208414236113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45960.208414236113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45960.208414236113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45960.208414236113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45960.208414236113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45960.208414236113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45960.208414236113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45960.208414236113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45960.208414236113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45960.208414236113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45960.208414236113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45960.208414236113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45960.208414236113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45960.208414236113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45960.208414236113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45960.208414236113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45960.208414236113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256.72769664351654</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0.21396979167184327</v>
      </c>
      <c r="H3" s="123">
        <v>45959.98940972222</v>
      </c>
      <c r="I3" s="119" t="str">
        <f>IFERROR(VLOOKUP(D3,DB!A:F,6,0),"")</f>
        <v>Generator-SG</v>
      </c>
      <c r="J3" s="119" t="str">
        <f>IFERROR(VLOOKUP(D3,DB!A:G,7,0),"")</f>
        <v>Dead</v>
      </c>
      <c r="K3" s="125" t="s">
        <v>39116</v>
      </c>
      <c r="L3" s="121" t="str">
        <f>IFERROR(VLOOKUP(D3,DB!A:I,9,0),"")</f>
        <v>Latis</v>
      </c>
    </row>
    <row r="4" spans="1:16" ht="15" customHeight="1">
      <c r="A4" s="119" t="s">
        <v>39117</v>
      </c>
      <c r="B4" s="119" t="str">
        <f>IFERROR(VLOOKUP(D4,DB!A:K,11,0),"")</f>
        <v>R4</v>
      </c>
      <c r="C4" s="120">
        <v>3</v>
      </c>
      <c r="D4" s="94" t="s">
        <v>35668</v>
      </c>
      <c r="E4" s="98" t="s">
        <v>39021</v>
      </c>
      <c r="F4" s="123">
        <v>45960.165972222225</v>
      </c>
      <c r="G4" s="124">
        <f ca="1">IFERROR(NOW()-F4,"")</f>
        <v>4.2442013887921348E-2</v>
      </c>
      <c r="H4" s="123">
        <v>45960.148935185185</v>
      </c>
      <c r="I4" s="119" t="str">
        <f>IFERROR(VLOOKUP(D4,DB!A:F,6,0),"")</f>
        <v>Generator-SG</v>
      </c>
      <c r="J4" s="119" t="str">
        <f>IFERROR(VLOOKUP(D4,DB!A:G,7,0),"")</f>
        <v>Vandalized</v>
      </c>
      <c r="K4" s="125" t="s">
        <v>39118</v>
      </c>
      <c r="L4" s="121" t="str">
        <f>IFERROR(VLOOKUP(D4,DB!A:I,9,0),"")</f>
        <v>Latis</v>
      </c>
    </row>
    <row r="5" spans="1:16" ht="15" customHeight="1">
      <c r="A5" s="119"/>
      <c r="B5" s="119" t="str">
        <f>IFERROR(VLOOKUP(D5,DB!A:K,11,0),"")</f>
        <v/>
      </c>
      <c r="C5" s="120"/>
      <c r="D5" s="94"/>
      <c r="E5" s="98"/>
      <c r="F5" s="123"/>
      <c r="G5" s="124">
        <f ca="1">IFERROR(NOW()-F5,"")</f>
        <v>45960.208414236113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45960.208414236113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45960.208414236113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45960.208414236113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45960.208414236113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45960.208414236113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45960.208414236113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45960.208414236113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45960.208414236113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45960.208414236113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45960.208414236113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45960.208414236113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45960.208414236113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45960.208414236113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45960.208414236113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45960.208414236113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45960.208414236113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45960.208414236113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45960.208414236113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45960.208414236113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45960.208414236113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45960.208414236113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45960.208414236113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45960.208414236113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45960.208414236113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45960.208414236113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45960.208414236113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45960.208414236113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45960.208414236113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45960.208414236113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45960.208414236113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45960.208414236113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45960.208414236113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45960.208414236113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45960.208414236113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45960.208414236113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45960.208414236113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45960.208414236113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45960.208414236113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45960.208414236113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45960.208414236113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45960.208414236113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45960.208414236113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45960.208414236113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45960.208414236113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45960.208414236113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45960.208414236113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45960.208414236113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45960.208414236113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45960.208414236113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45960.208414236113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45960.208414236113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45960.208414236113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45960.208414236113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45960.208414236113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45960.208414236113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45960.208414236113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45960.208414236113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45960.208414236113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45960.208414236113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45960.208414236113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45960.208414236113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45960.208414236113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45960.208414236113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45960.208414236113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45960.208414236113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45960.208414236113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45960.208414236113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45960.208414236113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45960.208414236113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45960.208414236113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45960.208414236113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45960.208414236113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45960.208414236113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45960.208414236113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45960.208414236113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45960.208414236113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45960.208414236113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45960.208414236113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45960.208414236113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45960.208414236113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45960.208414236113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45960.208414236113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45960.208414236113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45960.208414236113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45960.208414236113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45960.208414236113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45960.208414236113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45960.208414236113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45960.208414236113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45960.208414236113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45960.208414236113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45960.208414236113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45960.208414236113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45960.208414236113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45960.208414236113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45960.208414236113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45960.208414236113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45960.208414236113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45960.208414236113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45960.208414236113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45960.208414236113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45960.208414236113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45960.208414236113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45960.208414236113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45960.208414236113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45960.208414236113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45960.208414236113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45960.208414236113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45960.208414236113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45960.208414236113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45960.208414236113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45960.208414236113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45960.208414236113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45960.208414236113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45960.208414236113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45960.208414236113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45960.208414236113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45960.208414236113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45960.208414236113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45960.208414236113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45960.208414236113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45960.208414236113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45960.208414236113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45960.208414236113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45960.208414236113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45960.208414236113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45960.208414236113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45960.208414236113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45960.208414236113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45960.208414236113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45960.208414236113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45960.208414236113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45960.208414236113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45960.208414236113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45960.208414236113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45960.208414236113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45960.208414236113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45960.208414236113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45960.208414236113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45960.208414236113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45960.208414236113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45960.208414236113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45960.208414236113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45960.208414236113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45960.208414236113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45960.208414236113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45960.208414236113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45960.208414236113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45960.208414236113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45960.208414236113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45960.208414236113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45960.208414236113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45960.208414236113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45960.208414236113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45960.208414236113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68.376354050924419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34.019536921296094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11.547303125000326</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45960.208414236113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45960.208414236113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45960.208414236113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45960.208414236113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45960.208414236113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45960.208414236113</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45960.208414236113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45960.208414236113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45960.208414236113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45960.208414236113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45960.208414236113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45960.208414236113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45960.208414236113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45960.208414236113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45960.208414236113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45960.208414236113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45960.208414236113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45960.208414236113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45960.208414236113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45960.208414236113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45960.208414236113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45960.208414236113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45960.208414236113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45960.208414236113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45960.208414236113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45960.208414236113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45960.208414236113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45960.208414236113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45960.208414236113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45960.208414236113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45960.208414236113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45960.208414236113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45960.208414236113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45960.208414236113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45960.208414236113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45960.208414236113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45960.208414236113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45960.208414236113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45960.208414236113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45960.208414236113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45960.208414236113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45960.208414236113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45960.208414236113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45960.208414236113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45960.208414236113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45960.208414236113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45960.208414236113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45960.208414236113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45960.208414236113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45960.208414236113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45960.208414236113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45960.208414236113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45960.208414236113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45960.208414236113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45960.208414236113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45960.208414236113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45960.208414236113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45960.208414236113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45960.208414236113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45960.208414236113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45960.208414236113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45960.208414236113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45960.208414236113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45960.208414236113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45960.208414236113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45960.208414236113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45960.208414236113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45960.208414236113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45960.208414236113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45960.208414236113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45960.208414236113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45960.208414236113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45960.208414236113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45960.208414236113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45960.208414236113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45960.208414236113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45960.208414236113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45960.208414236113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45960.208414236113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45960.208414236113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45960.208414236113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45960.208414236113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45960.208414236113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45960.208414236113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45960.208414236113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45960.208414236113</v>
      </c>
      <c r="H90" s="153"/>
      <c r="I90" s="152" t="str">
        <f>IFERROR(VLOOKUP(D90,DB!A:F,6,0),"")</f>
        <v/>
      </c>
      <c r="J90" s="152" t="str">
        <f>IFERROR(VLOOKUP(D90,DB!A:G,7,0),"")</f>
        <v/>
      </c>
      <c r="K90" s="152"/>
      <c r="L90" s="152" t="str">
        <f>IFERROR(VLOOKUP(D90,DB!A:I,9,0),"")</f>
        <v/>
      </c>
    </row>
    <row r="91" spans="1:12" ht="15">
      <c r="A91" s="158"/>
      <c r="B91" s="158" t="str">
        <f>IFERROR(VLOOKUP(D91,DB!A:K,11,0),"")</f>
        <v/>
      </c>
      <c r="C91" s="158"/>
      <c r="D91" s="158"/>
      <c r="E91" s="158"/>
      <c r="F91" s="159"/>
      <c r="G91" s="160">
        <f ca="1">IFERROR(NOW()-F91,"")</f>
        <v>45960.208414236113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45960.208414236113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45960.208414236113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45960.208414236113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45960.208414236113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45960.208414236113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45960.208414236113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45960.208414236113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45960.208414236113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45960.208414236113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45960.208414236113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45960.208414236113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45960.208414236113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45960.208414236113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45960.208414236113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45960.208414236113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45960.208414236113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45960.208414236113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45960.208414236113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45960.208414236113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45960.208414236113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45960.208414236113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45960.208414236113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45960.208414236113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45960.208414236113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45960.208414236113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45960.208414236113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45960.208414236113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45960.208414236113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45960.208414236113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45960.208414236113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45960.208414236113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45960.208414236113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45960.208414236113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45960.208414236113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45960.208414236113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45960.208414236113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45960.208414236113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45960.208414236113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45960.208414236113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45960.208414236113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45960.208414236113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45960.208414236113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45960.208414236113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45960.208414236113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45960.208414236113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45960.208414236113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45960.208414236113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45960.208414236113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45960.208414236113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45960.208414236113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45960.208414236113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45960.208414236113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45960.208414236113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45960.208414236113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45960.208414236113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45960.208414236113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45960.208414236113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45960.208414236113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45960.208414236113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45960.208414236113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45960.208414236113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45960.208414236113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45960.208414236113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45960.208414236113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45960.208414236113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45960.208414236113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45960.208414236113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45960.208414236113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45960.208414236113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45960.208414236113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45960.208414236113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45960.208414236113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45960.208414236113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45960.208414236113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45960.208414236113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45960.208414236113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45960.208414236113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45960.208414236113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45960.208414236113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45960.208414236113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45960.208414236113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45960.208414236113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45960.208414236113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45960.208414236113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45960.208414236113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45960.208414236113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45960.208414236113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45960.208414236113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45960.208414236113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45960.208414236113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45960.208414236113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45960.208414236113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45960.208414236113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45960.208414236113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45960.208414236113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45960.208414236113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45960.208414236113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45960.208414236113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45960.208414236113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45960.208414236113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45960.208414236113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45960.208414236113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45960.208414236113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45960.208414236113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45960.208414236113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45960.208414236113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45960.208414236113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45960.208414236113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45960.208414236113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45960.208414236113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45960.208414236113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45960.208414236113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45960.208414236113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45960.208414236113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45960.208414236113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45960.208414236113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45960.208414236113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45960.208414236113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45960.208414236113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45960.208414236113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45960.208414236113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45960.208414236113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45960.208414236113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45960.208414236113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45960.208414236113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45960.208414236113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45960.208414236113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45960.208414236113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45960.208414236113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45960.208414236113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45960.208414236113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45960.208414236113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45960.208414236113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45960.208414236113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45960.208414236113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45960.208414236113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45960.208414236113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45960.208414236113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45960.208414236113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45960.208414236113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45960.208414236113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45960.208414236113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45960.208414236113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45960.208414236113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45960.208414236113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45960.208414236113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45960.208414236113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45960.208414236113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45960.208414236113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45960.208414236113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45960.208414236113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45960.208414236113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45960.208414236113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45960.208414236113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45960.208414236113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45960.208414236113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45960.208414236113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45960.208414236113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45960.208414236113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45960.208414236113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45960.208414236113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45960.208414236113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45960.208414236113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45960.208414236113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45960.208414236113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45960.208414236113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45960.208414236113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45960.208414236113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45960.208414236113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45960.208414236113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45960.208414236113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45960.208414236113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45960.208414236113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45960.208414236113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45960.208414236113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45960.208414236113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45960.208414236113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45960.208414236113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45960.208414236113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45960.208414236113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45960.208414236113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45960.208414236113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45960.208414236113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45960.208414236113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45960.208414236113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45960.208414236113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45960.208414236113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45960.208414236113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45960.208414236113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45960.208414236113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45960.208414236113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45960.208414236113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45960.208414236113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45960.208414236113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45960.208414236113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45960.208414236113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45960.208414236113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45960.208414236113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45960.208414236113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45960.208414236113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45960.208414236113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45960.208414236113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45960.208414236113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45960.208414236113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45960.208414236113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45960.208414236113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45960.208414236113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45960.208414236113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45960.208414236113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45960.208414236113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45960.208414236113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45960.208414236113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45960.208414236113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45960.208414236113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45960.208414236113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45960.208414236113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45960.208414236113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45960.208414236113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45960.208414236113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45960.208414236113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45960.208414236113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45960.208414236113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45960.208414236113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45960.208414236113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45960.208414236113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45960.208414236113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45960.208414236113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45960.208414236113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45960.208414236113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45960.208414236113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45960.208414236113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45960.208414236113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45960.208414236113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45960.208414236113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45960.208414236113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45960.208414236113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45960.208414236113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45960.208414236113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45960.208414236113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45960.208414236113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45960.208414236113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45960.208414236113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45960.208414236113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45960.208414236113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45960.208414236113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45960.208414236113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45960.208414236113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45960.208414236113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45960.208414236113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45960.208414236113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45960.208414236113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45960.208414236113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45960.208414236113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45960.208414236113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45960.208414236113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45960.208414236113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45960.208414236113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45960.208414236113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45960.208414236113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45960.208414236113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45960.208414236113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45960.208414236113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45960.208414236113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45960.208414236113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45960.208414236113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45960.208414236113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45960.208414236113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45960.208414236113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45960.208414236113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45960.208414236113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45960.208414236113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45960.208414236113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45960.208414236113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45960.208414236113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45960.208414236113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45960.208414236113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45960.208414236113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45960.208414236113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45960.208414236113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45960.208414236113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45960.208414236113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45960.208414236113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45960.208414236113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45960.208414236113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45960.208414236113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45960.208414236113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45960.208414236113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45960.208414236113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45960.208414236113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45960.208414236113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45960.208414236113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45960.208414236113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45960.208414236113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45960.208414236113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45960.208414236113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45960.208414236113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45960.208414236113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45960.208414236113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45960.208414236113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45960.208414236113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45960.208414236113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45960.208414236113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45960.208414236113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45960.208414236113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45960.208414236113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45960.208414236113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45960.208414236113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45960.208414236113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45960.208414236113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45960.208414236113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45960.208414236113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45960.208414236113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45960.208414236113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45960.208414236113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45960.208414236113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45960.208414236113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45960.208414236113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45960.208414236113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45960.208414236113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45960.208414236113</v>
      </c>
      <c r="H411" s="159"/>
      <c r="I411" s="158" t="str">
        <f>IFERROR(VLOOKUP(D411,DB!A:F,6,0),"")</f>
        <v/>
      </c>
      <c r="J411" s="158" t="str">
        <f>IFERROR(VLOOKUP(D411,DB!A:G,7,0),"")</f>
        <v/>
      </c>
      <c r="K411" s="158"/>
      <c r="L411" s="158" t="str">
        <f>IFERROR(VLOOKUP(D411,DB!A:I,9,0),"")</f>
        <v/>
      </c>
    </row>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21" ht="15"/>
    <row r="522" ht="15"/>
    <row r="524" ht="15"/>
    <row r="525" ht="15"/>
    <row r="526" ht="15"/>
    <row r="527" ht="15"/>
    <row r="529" ht="15"/>
    <row r="530" ht="15"/>
    <row r="537" ht="15"/>
    <row r="538" ht="15"/>
    <row r="539" ht="15"/>
    <row r="540" ht="15"/>
    <row r="541" ht="15"/>
    <row r="542" ht="15"/>
    <row r="545" ht="15"/>
    <row r="546" ht="15"/>
    <row r="547" ht="15"/>
    <row r="548" ht="15"/>
    <row r="549" ht="15"/>
    <row r="550" ht="15"/>
    <row r="551" ht="15"/>
    <row r="552" ht="15"/>
    <row r="553" ht="15"/>
    <row r="554" ht="15"/>
    <row r="555" ht="15"/>
    <row r="556"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2" ht="15"/>
    <row r="613" ht="15"/>
    <row r="650" ht="15"/>
    <row r="651" ht="15"/>
    <row r="652" ht="15"/>
    <row r="653" ht="15"/>
    <row r="654" ht="15"/>
    <row r="655" ht="15"/>
    <row r="656" ht="15"/>
    <row r="657" ht="15"/>
    <row r="658" ht="15"/>
    <row r="659"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949" ht="15"/>
    <row r="950" ht="15"/>
    <row r="951" ht="15"/>
    <row r="952" ht="15"/>
    <row r="953" ht="15"/>
    <row r="954" ht="15"/>
    <row r="960" ht="15"/>
    <row r="961" ht="15"/>
    <row r="962" ht="15"/>
    <row r="963" ht="15"/>
    <row r="964" ht="15"/>
    <row r="965" ht="15"/>
    <row r="966"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7" ht="15"/>
    <row r="1018" ht="15"/>
    <row r="1024" ht="15"/>
    <row r="1025" ht="15"/>
    <row r="1027" ht="15"/>
    <row r="1028" ht="15"/>
    <row r="1029" ht="15"/>
    <row r="1030" ht="15"/>
    <row r="1031" ht="15"/>
    <row r="1032" ht="15"/>
    <row r="1033"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6" ht="15"/>
    <row r="1107" ht="15"/>
    <row r="1108" ht="15"/>
    <row r="1109" ht="15"/>
    <row r="1110" ht="15"/>
    <row r="1111" ht="15"/>
    <row r="1112"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72" ht="15"/>
    <row r="1173" ht="15"/>
    <row r="1176" ht="15"/>
    <row r="1177" ht="15"/>
    <row r="1178" ht="15"/>
    <row r="1179" ht="15"/>
    <row r="1180" ht="15"/>
    <row r="1181" ht="15"/>
    <row r="1182" ht="15"/>
    <row r="1183" ht="15"/>
    <row r="1186" ht="15"/>
    <row r="1187" ht="15"/>
    <row r="1188" ht="15"/>
    <row r="1189" ht="15"/>
    <row r="1190" ht="15"/>
    <row r="1191" ht="15"/>
    <row r="1192" ht="15"/>
    <row r="1193" ht="15"/>
    <row r="1194" ht="15"/>
    <row r="1195" ht="15"/>
    <row r="1196" ht="15"/>
    <row r="1197" ht="15"/>
    <row r="1199" ht="15"/>
    <row r="1200" ht="15"/>
    <row r="1201" ht="15"/>
    <row r="1204" ht="15"/>
    <row r="1206" ht="15"/>
    <row r="1208" ht="15"/>
    <row r="1211" ht="15"/>
    <row r="1212" ht="15"/>
    <row r="1213" ht="15"/>
    <row r="1215" ht="15"/>
    <row r="1217" ht="15"/>
    <row r="1218" ht="15"/>
    <row r="1219" ht="15"/>
    <row r="1220" ht="15"/>
    <row r="1221" ht="15"/>
    <row r="1223" ht="15"/>
    <row r="1224" ht="15"/>
    <row r="1225" ht="15"/>
    <row r="1226" ht="15"/>
    <row r="1228" ht="15"/>
    <row r="1230" ht="15"/>
    <row r="1231" ht="15"/>
    <row r="1233" ht="15"/>
    <row r="1234" ht="15"/>
    <row r="1235" ht="15"/>
    <row r="1236" ht="15"/>
    <row r="1238" ht="15"/>
    <row r="1240" ht="15"/>
    <row r="1241" ht="15"/>
    <row r="1242" ht="15"/>
    <row r="1243" ht="15"/>
    <row r="1245" ht="15"/>
    <row r="1246" ht="15"/>
    <row r="1247" ht="15"/>
    <row r="1248" ht="15"/>
    <row r="1249" ht="15"/>
    <row r="1250" ht="15"/>
    <row r="1251" ht="15"/>
    <row r="1254" ht="15"/>
    <row r="1256" ht="15"/>
    <row r="1257" ht="15"/>
    <row r="1258" ht="15"/>
    <row r="1259" ht="15"/>
    <row r="1260" ht="15"/>
    <row r="1261" ht="15"/>
    <row r="1262" ht="15"/>
    <row r="1263" ht="15"/>
    <row r="1266" ht="15"/>
    <row r="1267" ht="15"/>
    <row r="1269" ht="15"/>
    <row r="1271" ht="15"/>
    <row r="1272" ht="15"/>
    <row r="1273" ht="15"/>
    <row r="1274" ht="15"/>
    <row r="1275" ht="15"/>
    <row r="1279" ht="15"/>
    <row r="1280" ht="15"/>
    <row r="1282" ht="15"/>
    <row r="1283" ht="15"/>
    <row r="1284" ht="15"/>
    <row r="1285" ht="15"/>
    <row r="1286" ht="15"/>
    <row r="1287" ht="15"/>
    <row r="1288" ht="15"/>
    <row r="1289" ht="15"/>
    <row r="1296" ht="15"/>
    <row r="1297" ht="15"/>
    <row r="1298" ht="15"/>
  </sheetData>
  <dataValidations count="2">
    <dataValidation allowBlank="1" showInputMessage="1" showErrorMessage="1" sqref="E1" xr:uid="{920C6338-E771-4DAE-8C89-92A9093EA4DE}"/>
    <dataValidation type="list" allowBlank="1" showInputMessage="1" showErrorMessage="1" sqref="E2:E41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45960.208414236113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45960.208414236113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45960.208414236113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45960.208414236113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45960.208414236113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45960.208414236113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45960.208414236113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45960.208414236113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45960.208414236113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45960.208414236113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45960.208414236113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45960.208414236113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45960.208414236113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45960.208414236113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45960.208414236113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45960.208414236113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45960.208414236113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45960.208414236113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45960.208414236113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45960.208414236113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45960.208414236113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45960.208414236113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45960.208414236113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45960.208414236113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45960.208414236113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45960.208414236113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45960.208414236113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45960.208414236113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45960.208414236113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45960.208414236113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45960.208414236113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45960.208414236113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45960.208414236113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45960.208414236113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45960.208414236113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45960.208414236113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45960.208414236113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45960.208414236113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45960.208414236113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45960.208414236113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45960.208414236113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45960.208414236113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45960.208414236113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45960.208414236113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45960.208414236113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45960.208414236113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45960.208414236113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45960.208414236113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45960.208414236113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45960.208414236113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45960.208414236113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45960.208414236113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45960.208414236113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45960.208414236113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45960.208414236113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45960.208414236113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45960.208414236113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45960.208414236113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45960.208414236113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45960.208414236113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45960.208414236113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45960.208414236113</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2025-10-30T02:02:02Z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